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uk.wspgroup.com\Central Data\Projects\70084xxx\70084465 - Lancashire Central, Cuerden\03 WIP\Post Application Comments\June 2023 Survey - A6_A582\"/>
    </mc:Choice>
  </mc:AlternateContent>
  <xr:revisionPtr revIDLastSave="0" documentId="13_ncr:1_{8A453E8E-5C10-4E8E-9976-53ECCBDEB6B3}" xr6:coauthVersionLast="47" xr6:coauthVersionMax="47" xr10:uidLastSave="{00000000-0000-0000-0000-000000000000}"/>
  <bookViews>
    <workbookView xWindow="-24720" yWindow="-1290" windowWidth="21420" windowHeight="15000" firstSheet="1" activeTab="5" xr2:uid="{00000000-000D-0000-FFFF-FFFF00000000}"/>
  </bookViews>
  <sheets>
    <sheet name="PCU Values" sheetId="2" state="hidden" r:id="rId1"/>
    <sheet name="Link 1" sheetId="3" r:id="rId2"/>
    <sheet name="Link 2" sheetId="12" r:id="rId3"/>
    <sheet name="Link 3" sheetId="13" r:id="rId4"/>
    <sheet name="MAP" sheetId="4" r:id="rId5"/>
    <sheet name="WSP Summary " sheetId="14" r:id="rId6"/>
  </sheets>
  <externalReferences>
    <externalReference r:id="rId7"/>
  </externalReferences>
  <definedNames>
    <definedName name="_xlnm._FilterDatabase" localSheetId="1" hidden="1">'Link 1'!$A$11:$I$44</definedName>
    <definedName name="_xlnm._FilterDatabase" localSheetId="2" hidden="1">'Link 2'!$A$11:$I$44</definedName>
    <definedName name="_xlnm._FilterDatabase" localSheetId="3" hidden="1">'Link 3'!$A$11:$I$44</definedName>
    <definedName name="Classifications">#REF!</definedName>
    <definedName name="End">#REF!</definedName>
    <definedName name="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4" l="1"/>
  <c r="F14" i="14"/>
  <c r="F13" i="14"/>
  <c r="C15" i="14"/>
  <c r="C14" i="14"/>
  <c r="C13" i="14"/>
  <c r="G15" i="14" l="1"/>
  <c r="H15" i="14" s="1"/>
  <c r="D15" i="14"/>
  <c r="E15" i="14" s="1"/>
  <c r="G14" i="14"/>
  <c r="H14" i="14" s="1"/>
  <c r="I14" i="14" s="1"/>
  <c r="D14" i="14"/>
  <c r="E14" i="14" s="1"/>
  <c r="G13" i="14"/>
  <c r="H13" i="14" s="1"/>
  <c r="D13" i="14"/>
  <c r="E13" i="14" s="1"/>
  <c r="G7" i="14"/>
  <c r="G6" i="14"/>
  <c r="G5" i="14"/>
  <c r="D7" i="14"/>
  <c r="D6" i="14"/>
  <c r="D5" i="14"/>
  <c r="F24" i="14"/>
  <c r="H24" i="14" s="1"/>
  <c r="F23" i="14"/>
  <c r="H23" i="14" s="1"/>
  <c r="F22" i="14"/>
  <c r="H22" i="14" s="1"/>
  <c r="F21" i="14"/>
  <c r="H21" i="14" s="1"/>
  <c r="C24" i="14"/>
  <c r="E24" i="14" s="1"/>
  <c r="C23" i="14"/>
  <c r="E23" i="14" s="1"/>
  <c r="C22" i="14"/>
  <c r="E22" i="14" s="1"/>
  <c r="C21" i="14"/>
  <c r="E21" i="14" s="1"/>
  <c r="G16" i="14" l="1"/>
  <c r="I36" i="3"/>
  <c r="I35" i="3"/>
  <c r="I33" i="3"/>
  <c r="I32" i="3"/>
  <c r="H7" i="14"/>
  <c r="H6" i="14"/>
  <c r="H5" i="14" l="1"/>
  <c r="I6" i="14" l="1"/>
  <c r="G8" i="14"/>
  <c r="E6" i="14"/>
  <c r="E7" i="14"/>
  <c r="E5" i="14"/>
  <c r="I15" i="3"/>
  <c r="H44" i="13"/>
  <c r="G44" i="13"/>
  <c r="F44" i="13"/>
  <c r="E44" i="13"/>
  <c r="D44" i="13"/>
  <c r="C44" i="13"/>
  <c r="B44" i="13"/>
  <c r="I43" i="13"/>
  <c r="I42" i="13"/>
  <c r="I41" i="13"/>
  <c r="I40" i="13"/>
  <c r="H39" i="13"/>
  <c r="G39" i="13"/>
  <c r="F39" i="13"/>
  <c r="E39" i="13"/>
  <c r="D39" i="13"/>
  <c r="C39" i="13"/>
  <c r="B39" i="13"/>
  <c r="I38" i="13"/>
  <c r="I37" i="13"/>
  <c r="I36" i="13"/>
  <c r="I35" i="13"/>
  <c r="H34" i="13"/>
  <c r="H46" i="13" s="1"/>
  <c r="G34" i="13"/>
  <c r="G46" i="13" s="1"/>
  <c r="F34" i="13"/>
  <c r="E34" i="13"/>
  <c r="D34" i="13"/>
  <c r="C34" i="13"/>
  <c r="B34" i="13"/>
  <c r="I33" i="13"/>
  <c r="I32" i="13"/>
  <c r="I31" i="13"/>
  <c r="I30" i="13"/>
  <c r="H26" i="13"/>
  <c r="G26" i="13"/>
  <c r="F26" i="13"/>
  <c r="E26" i="13"/>
  <c r="D26" i="13"/>
  <c r="C26" i="13"/>
  <c r="B26" i="13"/>
  <c r="I25" i="13"/>
  <c r="I24" i="13"/>
  <c r="I23" i="13"/>
  <c r="I22" i="13"/>
  <c r="H21" i="13"/>
  <c r="G21" i="13"/>
  <c r="F21" i="13"/>
  <c r="E21" i="13"/>
  <c r="D21" i="13"/>
  <c r="C21" i="13"/>
  <c r="B21" i="13"/>
  <c r="I20" i="13"/>
  <c r="I19" i="13"/>
  <c r="I18" i="13"/>
  <c r="I17" i="13"/>
  <c r="H16" i="13"/>
  <c r="H28" i="13" s="1"/>
  <c r="G16" i="13"/>
  <c r="F16" i="13"/>
  <c r="E16" i="13"/>
  <c r="D16" i="13"/>
  <c r="C16" i="13"/>
  <c r="C28" i="13" s="1"/>
  <c r="B16" i="13"/>
  <c r="I15" i="13"/>
  <c r="I14" i="13"/>
  <c r="I13" i="13"/>
  <c r="I12" i="13"/>
  <c r="H44" i="12"/>
  <c r="G44" i="12"/>
  <c r="F44" i="12"/>
  <c r="E44" i="12"/>
  <c r="D44" i="12"/>
  <c r="C44" i="12"/>
  <c r="B44" i="12"/>
  <c r="I43" i="12"/>
  <c r="I42" i="12"/>
  <c r="I41" i="12"/>
  <c r="I40" i="12"/>
  <c r="H39" i="12"/>
  <c r="G39" i="12"/>
  <c r="F39" i="12"/>
  <c r="I39" i="12" s="1"/>
  <c r="E39" i="12"/>
  <c r="D39" i="12"/>
  <c r="C39" i="12"/>
  <c r="B39" i="12"/>
  <c r="I38" i="12"/>
  <c r="I37" i="12"/>
  <c r="I36" i="12"/>
  <c r="I35" i="12"/>
  <c r="H34" i="12"/>
  <c r="G34" i="12"/>
  <c r="G46" i="12" s="1"/>
  <c r="F34" i="12"/>
  <c r="E34" i="12"/>
  <c r="D34" i="12"/>
  <c r="D46" i="12" s="1"/>
  <c r="C34" i="12"/>
  <c r="B34" i="12"/>
  <c r="I33" i="12"/>
  <c r="I32" i="12"/>
  <c r="I31" i="12"/>
  <c r="I30" i="12"/>
  <c r="H26" i="12"/>
  <c r="G26" i="12"/>
  <c r="F26" i="12"/>
  <c r="E26" i="12"/>
  <c r="D26" i="12"/>
  <c r="C26" i="12"/>
  <c r="B26" i="12"/>
  <c r="I25" i="12"/>
  <c r="I24" i="12"/>
  <c r="I23" i="12"/>
  <c r="I22" i="12"/>
  <c r="H21" i="12"/>
  <c r="G21" i="12"/>
  <c r="F21" i="12"/>
  <c r="E21" i="12"/>
  <c r="D21" i="12"/>
  <c r="C21" i="12"/>
  <c r="B21" i="12"/>
  <c r="I20" i="12"/>
  <c r="I19" i="12"/>
  <c r="I18" i="12"/>
  <c r="I17" i="12"/>
  <c r="H16" i="12"/>
  <c r="H28" i="12" s="1"/>
  <c r="G16" i="12"/>
  <c r="F16" i="12"/>
  <c r="E16" i="12"/>
  <c r="E28" i="12" s="1"/>
  <c r="D16" i="12"/>
  <c r="C16" i="12"/>
  <c r="C28" i="12" s="1"/>
  <c r="B16" i="12"/>
  <c r="B28" i="12" s="1"/>
  <c r="I15" i="12"/>
  <c r="I14" i="12"/>
  <c r="I13" i="12"/>
  <c r="I12" i="12"/>
  <c r="H44" i="3"/>
  <c r="G44" i="3"/>
  <c r="F44" i="3"/>
  <c r="E44" i="3"/>
  <c r="D44" i="3"/>
  <c r="C44" i="3"/>
  <c r="B44" i="3"/>
  <c r="I43" i="3"/>
  <c r="I42" i="3"/>
  <c r="I41" i="3"/>
  <c r="I40" i="3"/>
  <c r="H39" i="3"/>
  <c r="G39" i="3"/>
  <c r="F39" i="3"/>
  <c r="E39" i="3"/>
  <c r="D39" i="3"/>
  <c r="C39" i="3"/>
  <c r="B39" i="3"/>
  <c r="I38" i="3"/>
  <c r="I37" i="3"/>
  <c r="H34" i="3"/>
  <c r="G34" i="3"/>
  <c r="F34" i="3"/>
  <c r="F46" i="3" s="1"/>
  <c r="E34" i="3"/>
  <c r="D34" i="3"/>
  <c r="D46" i="3" s="1"/>
  <c r="C34" i="3"/>
  <c r="C46" i="3" s="1"/>
  <c r="B34" i="3"/>
  <c r="I31" i="3"/>
  <c r="I30" i="3"/>
  <c r="H26" i="3"/>
  <c r="G26" i="3"/>
  <c r="F26" i="3"/>
  <c r="I26" i="3" s="1"/>
  <c r="E26" i="3"/>
  <c r="D26" i="3"/>
  <c r="C26" i="3"/>
  <c r="B26" i="3"/>
  <c r="I25" i="3"/>
  <c r="I24" i="3"/>
  <c r="I23" i="3"/>
  <c r="I22" i="3"/>
  <c r="H21" i="3"/>
  <c r="G21" i="3"/>
  <c r="F21" i="3"/>
  <c r="E21" i="3"/>
  <c r="D21" i="3"/>
  <c r="C21" i="3"/>
  <c r="B21" i="3"/>
  <c r="I20" i="3"/>
  <c r="I19" i="3"/>
  <c r="I18" i="3"/>
  <c r="I17" i="3"/>
  <c r="H16" i="3"/>
  <c r="G16" i="3"/>
  <c r="G28" i="3" s="1"/>
  <c r="F16" i="3"/>
  <c r="E16" i="3"/>
  <c r="E28" i="3" s="1"/>
  <c r="D16" i="3"/>
  <c r="D28" i="3" s="1"/>
  <c r="C16" i="3"/>
  <c r="B16" i="3"/>
  <c r="B28" i="3" s="1"/>
  <c r="I14" i="3"/>
  <c r="I13" i="3"/>
  <c r="I12" i="3"/>
  <c r="I21" i="3" l="1"/>
  <c r="I34" i="12"/>
  <c r="I44" i="13"/>
  <c r="C46" i="12"/>
  <c r="I21" i="12"/>
  <c r="I34" i="13"/>
  <c r="I46" i="13" s="1"/>
  <c r="F28" i="3"/>
  <c r="D28" i="12"/>
  <c r="I26" i="12"/>
  <c r="B28" i="13"/>
  <c r="I39" i="13"/>
  <c r="H28" i="3"/>
  <c r="G46" i="3"/>
  <c r="I16" i="12"/>
  <c r="E46" i="12"/>
  <c r="D28" i="13"/>
  <c r="I26" i="13"/>
  <c r="C46" i="13"/>
  <c r="E46" i="3"/>
  <c r="H46" i="3"/>
  <c r="I44" i="3"/>
  <c r="G28" i="12"/>
  <c r="F46" i="12"/>
  <c r="E28" i="13"/>
  <c r="I21" i="13"/>
  <c r="D46" i="13"/>
  <c r="I39" i="3"/>
  <c r="I16" i="13"/>
  <c r="I28" i="13" s="1"/>
  <c r="E46" i="13"/>
  <c r="C28" i="3"/>
  <c r="I34" i="3"/>
  <c r="I46" i="3" s="1"/>
  <c r="H46" i="12"/>
  <c r="I44" i="12"/>
  <c r="G28" i="13"/>
  <c r="F46" i="13"/>
  <c r="I46" i="12"/>
  <c r="I28" i="12"/>
  <c r="B46" i="13"/>
  <c r="B46" i="12"/>
  <c r="F28" i="13"/>
  <c r="B46" i="3"/>
  <c r="F28" i="12"/>
  <c r="I16" i="3"/>
  <c r="I28" i="3" s="1"/>
</calcChain>
</file>

<file path=xl/sharedStrings.xml><?xml version="1.0" encoding="utf-8"?>
<sst xmlns="http://schemas.openxmlformats.org/spreadsheetml/2006/main" count="201" uniqueCount="72">
  <si>
    <t>Lincolnshire: Queue Length Survey - Monday, 09 January 2017</t>
  </si>
  <si>
    <t>Produced by Streetwise Services Ltd.</t>
  </si>
  <si>
    <t>Junction:</t>
  </si>
  <si>
    <t>CLASSIFICATION</t>
  </si>
  <si>
    <t>PCU</t>
  </si>
  <si>
    <t>CAR</t>
  </si>
  <si>
    <t>LGV</t>
  </si>
  <si>
    <t>OGV1</t>
  </si>
  <si>
    <t>OGV2</t>
  </si>
  <si>
    <t>BUS</t>
  </si>
  <si>
    <t>Preston - Manual Traffic Survey: Tuesday, 27 June 2023</t>
  </si>
  <si>
    <t>A6</t>
  </si>
  <si>
    <t>LC1</t>
  </si>
  <si>
    <t>Northbound</t>
  </si>
  <si>
    <t>TIME</t>
  </si>
  <si>
    <t>P/CYCLE</t>
  </si>
  <si>
    <t>M/CYCLE</t>
  </si>
  <si>
    <t>TOTAL</t>
  </si>
  <si>
    <t>07:00 - 07:15</t>
  </si>
  <si>
    <t>07:15 - 07:30</t>
  </si>
  <si>
    <t>07:30 - 07:45</t>
  </si>
  <si>
    <t>07:45 - 08:00</t>
  </si>
  <si>
    <t>Hourly Total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</si>
  <si>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</si>
  <si>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</si>
  <si>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</si>
  <si>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</si>
  <si>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</si>
  <si>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</si>
  <si>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</si>
  <si>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</si>
  <si>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Session Total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</si>
  <si>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</si>
  <si>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</si>
  <si>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</si>
  <si>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</si>
  <si>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</si>
  <si>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</si>
  <si>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</si>
  <si>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</si>
  <si>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</si>
  <si>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</si>
  <si>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</si>
  <si>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</si>
  <si>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LC2</t>
  </si>
  <si>
    <t>LC3</t>
  </si>
  <si>
    <t>Southbound</t>
  </si>
  <si>
    <t>Link 1</t>
  </si>
  <si>
    <t>Link 2</t>
  </si>
  <si>
    <t xml:space="preserve">Link 3 </t>
  </si>
  <si>
    <t xml:space="preserve">A6 Southern Arm - Left turn onto A582 </t>
  </si>
  <si>
    <t>A6 Southern Arm - Straight ahead and Right turn</t>
  </si>
  <si>
    <t>A6 Southern Arm - Exit (Southbound)</t>
  </si>
  <si>
    <t xml:space="preserve">AM Peak (07:30 -08:30) </t>
  </si>
  <si>
    <t xml:space="preserve">2016 Survey </t>
  </si>
  <si>
    <t xml:space="preserve">2023 Survey </t>
  </si>
  <si>
    <t>Difference</t>
  </si>
  <si>
    <t xml:space="preserve">PM Peak (16:30 -17:30) </t>
  </si>
  <si>
    <t xml:space="preserve">WSP Summary - Total Vehicles Comparision </t>
  </si>
  <si>
    <t xml:space="preserve">Left Turn </t>
  </si>
  <si>
    <t>Lane 1</t>
  </si>
  <si>
    <t xml:space="preserve">Lane 2 </t>
  </si>
  <si>
    <t xml:space="preserve">Lane 3 </t>
  </si>
  <si>
    <t>Queue Summary - Mean Max Queue</t>
  </si>
  <si>
    <t>2024 LinSig</t>
  </si>
  <si>
    <t>AM Base PRC = -15.4%</t>
  </si>
  <si>
    <t>PM Base PRC = -19.7%</t>
  </si>
  <si>
    <t xml:space="preserve">Total vehicles </t>
  </si>
  <si>
    <t xml:space="preserve">2024 Base Flows </t>
  </si>
  <si>
    <t>AM 2023-2024 growth:</t>
  </si>
  <si>
    <t xml:space="preserve">2037 Do-Something PM Peak </t>
  </si>
  <si>
    <t xml:space="preserve">2037 Do-Something AM Peak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</si>
</sst>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8000"/>
      <name val="Segoe UI"/>
      <family val="2"/>
    </font>
    <font>
      <b/>
      <sz val="10"/>
      <color rgb="FF000000"/>
      <name val="Segoe UI"/>
      <family val="2"/>
    </font>
    <font>
      <b/>
      <sz val="12"/>
      <color rgb="FF000000"/>
      <name val="Segoe UI"/>
      <family val="2"/>
    </font>
    <font>
      <b/>
      <sz val="12"/>
      <color rgb="FF000066"/>
      <name val="Segoe UI"/>
      <family val="2"/>
    </font>
    <font>
      <b/>
      <sz val="12"/>
      <color rgb="FF980000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" fontId="9" fillId="3" borderId="1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1" applyNumberFormat="1" applyFont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" fillId="0" borderId="1" xfId="0" applyFont="1" applyBorder="1"/>
    <xf numFmtId="2" fontId="0" fillId="0" borderId="0" xfId="0" applyNumberFormat="1"/>
    <xf numFmtId="0" fontId="0" fillId="0" borderId="0" xfId="0" applyAlignment="1">
      <alignment horizontal="right"/>
    </xf>
    <xf numFmtId="0" fontId="2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</xdr:colOff>
      <xdr:row>1</xdr:row>
      <xdr:rowOff>0</xdr:rowOff>
    </xdr:from>
    <xdr:to>
      <xdr:col>6</xdr:col>
      <xdr:colOff>49192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945" y="190500"/>
          <a:ext cx="2959100" cy="483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1</xdr:row>
      <xdr:rowOff>0</xdr:rowOff>
    </xdr:from>
    <xdr:to>
      <xdr:col>2</xdr:col>
      <xdr:colOff>1012031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5" y="190500"/>
          <a:ext cx="2121535" cy="483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1</xdr:row>
      <xdr:rowOff>0</xdr:rowOff>
    </xdr:from>
    <xdr:to>
      <xdr:col>2</xdr:col>
      <xdr:colOff>1012031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5" y="190500"/>
          <a:ext cx="2121535" cy="483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</xdr:colOff>
      <xdr:row>1</xdr:row>
      <xdr:rowOff>0</xdr:rowOff>
    </xdr:from>
    <xdr:to>
      <xdr:col>2</xdr:col>
      <xdr:colOff>1012031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5" y="190500"/>
          <a:ext cx="2121535" cy="4838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247534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47690" cy="4762500"/>
        </a:xfrm>
        <a:prstGeom prst="rect">
          <a:avLst/>
        </a:prstGeom>
      </xdr:spPr>
    </xdr:pic>
    <xdr:clientData/>
  </xdr:twoCellAnchor>
  <xdr:twoCellAnchor>
    <xdr:from>
      <xdr:col>3</xdr:col>
      <xdr:colOff>485775</xdr:colOff>
      <xdr:row>8</xdr:row>
      <xdr:rowOff>66675</xdr:rowOff>
    </xdr:from>
    <xdr:to>
      <xdr:col>3</xdr:col>
      <xdr:colOff>581025</xdr:colOff>
      <xdr:row>11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 flipV="1">
          <a:off x="2286000" y="1590675"/>
          <a:ext cx="95250" cy="685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9</xdr:row>
      <xdr:rowOff>133350</xdr:rowOff>
    </xdr:from>
    <xdr:to>
      <xdr:col>4</xdr:col>
      <xdr:colOff>57150</xdr:colOff>
      <xdr:row>10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2209800" y="1847850"/>
          <a:ext cx="247650" cy="6667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85725</xdr:rowOff>
    </xdr:from>
    <xdr:to>
      <xdr:col>3</xdr:col>
      <xdr:colOff>561975</xdr:colOff>
      <xdr:row>7</xdr:row>
      <xdr:rowOff>159785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00225" y="1228725"/>
          <a:ext cx="561975" cy="264160"/>
        </a:xfrm>
        <a:prstGeom prst="rect">
          <a:avLst/>
        </a:prstGeom>
        <a:solidFill>
          <a:srgbClr val="FFFFF4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noAutofit/>
        </a:bodyPr>
        <a:lstStyle/>
        <a:p>
          <a:pPr algn="ctr"/>
          <a:r>
            <a:rPr lang="en-GB" sz="1100"/>
            <a:t>North</a:t>
          </a:r>
        </a:p>
      </xdr:txBody>
    </xdr:sp>
    <xdr:clientData/>
  </xdr:twoCellAnchor>
  <xdr:twoCellAnchor>
    <xdr:from>
      <xdr:col>4</xdr:col>
      <xdr:colOff>180975</xdr:colOff>
      <xdr:row>9</xdr:row>
      <xdr:rowOff>161925</xdr:rowOff>
    </xdr:from>
    <xdr:to>
      <xdr:col>4</xdr:col>
      <xdr:colOff>266700</xdr:colOff>
      <xdr:row>13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V="1">
          <a:off x="2581275" y="1876425"/>
          <a:ext cx="85725" cy="7524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11</xdr:row>
      <xdr:rowOff>95250</xdr:rowOff>
    </xdr:from>
    <xdr:to>
      <xdr:col>4</xdr:col>
      <xdr:colOff>323850</xdr:colOff>
      <xdr:row>11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524125" y="2190750"/>
          <a:ext cx="200025" cy="85725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11</xdr:row>
      <xdr:rowOff>85725</xdr:rowOff>
    </xdr:from>
    <xdr:to>
      <xdr:col>6</xdr:col>
      <xdr:colOff>209550</xdr:colOff>
      <xdr:row>13</xdr:row>
      <xdr:rowOff>161925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V="1">
          <a:off x="3409950" y="2181225"/>
          <a:ext cx="400050" cy="457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12</xdr:row>
      <xdr:rowOff>66675</xdr:rowOff>
    </xdr:from>
    <xdr:to>
      <xdr:col>6</xdr:col>
      <xdr:colOff>123825</xdr:colOff>
      <xdr:row>13</xdr:row>
      <xdr:rowOff>47625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3495675" y="2352675"/>
          <a:ext cx="228600" cy="17145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</xdr:row>
      <xdr:rowOff>142875</xdr:rowOff>
    </xdr:from>
    <xdr:to>
      <xdr:col>5</xdr:col>
      <xdr:colOff>66675</xdr:colOff>
      <xdr:row>9</xdr:row>
      <xdr:rowOff>26435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2505075" y="1476375"/>
          <a:ext cx="561975" cy="264160"/>
        </a:xfrm>
        <a:prstGeom prst="rect">
          <a:avLst/>
        </a:prstGeom>
        <a:solidFill>
          <a:srgbClr val="FFFFF4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noAutofit/>
        </a:bodyPr>
        <a:lstStyle/>
        <a:p>
          <a:pPr algn="ctr"/>
          <a:r>
            <a:rPr lang="en-GB" sz="1100"/>
            <a:t>North</a:t>
          </a:r>
        </a:p>
      </xdr:txBody>
    </xdr:sp>
    <xdr:clientData/>
  </xdr:twoCellAnchor>
  <xdr:twoCellAnchor>
    <xdr:from>
      <xdr:col>5</xdr:col>
      <xdr:colOff>123825</xdr:colOff>
      <xdr:row>14</xdr:row>
      <xdr:rowOff>38100</xdr:rowOff>
    </xdr:from>
    <xdr:to>
      <xdr:col>6</xdr:col>
      <xdr:colOff>85725</xdr:colOff>
      <xdr:row>15</xdr:row>
      <xdr:rowOff>112160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124200" y="2705100"/>
          <a:ext cx="561975" cy="264160"/>
        </a:xfrm>
        <a:prstGeom prst="rect">
          <a:avLst/>
        </a:prstGeom>
        <a:solidFill>
          <a:srgbClr val="FFFFF4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noAutofit/>
        </a:bodyPr>
        <a:lstStyle/>
        <a:p>
          <a:pPr algn="ctr"/>
          <a:r>
            <a:rPr lang="en-GB" sz="1100"/>
            <a:t>South</a:t>
          </a:r>
        </a:p>
      </xdr:txBody>
    </xdr:sp>
    <xdr:clientData/>
  </xdr:twoCellAnchor>
  <xdr:twoCellAnchor>
    <xdr:from>
      <xdr:col>2</xdr:col>
      <xdr:colOff>476250</xdr:colOff>
      <xdr:row>9</xdr:row>
      <xdr:rowOff>66675</xdr:rowOff>
    </xdr:from>
    <xdr:to>
      <xdr:col>3</xdr:col>
      <xdr:colOff>342900</xdr:colOff>
      <xdr:row>10</xdr:row>
      <xdr:rowOff>95250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1676400" y="1781175"/>
          <a:ext cx="4667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N" sz="900"/>
            <a:t>Link 1</a:t>
          </a:r>
        </a:p>
      </xdr:txBody>
    </xdr:sp>
    <xdr:clientData/>
  </xdr:twoCellAnchor>
  <xdr:twoCellAnchor>
    <xdr:from>
      <xdr:col>4</xdr:col>
      <xdr:colOff>400050</xdr:colOff>
      <xdr:row>11</xdr:row>
      <xdr:rowOff>19050</xdr:rowOff>
    </xdr:from>
    <xdr:to>
      <xdr:col>5</xdr:col>
      <xdr:colOff>266700</xdr:colOff>
      <xdr:row>12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2800350" y="2114550"/>
          <a:ext cx="4667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N" sz="900"/>
            <a:t>Link 2</a:t>
          </a:r>
        </a:p>
      </xdr:txBody>
    </xdr:sp>
    <xdr:clientData/>
  </xdr:twoCellAnchor>
  <xdr:twoCellAnchor>
    <xdr:from>
      <xdr:col>6</xdr:col>
      <xdr:colOff>247650</xdr:colOff>
      <xdr:row>12</xdr:row>
      <xdr:rowOff>19050</xdr:rowOff>
    </xdr:from>
    <xdr:to>
      <xdr:col>7</xdr:col>
      <xdr:colOff>114300</xdr:colOff>
      <xdr:row>13</xdr:row>
      <xdr:rowOff>47625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848100" y="2305050"/>
          <a:ext cx="4667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N" sz="900"/>
            <a:t>Link 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187325</xdr:colOff>
      <xdr:row>28</xdr:row>
      <xdr:rowOff>120650</xdr:rowOff>
    </xdr:from>
    <xdr:to>
      <xdr:col>8</xdr:col>
      <xdr:colOff>513994</xdr:colOff>
      <xdr:row>50</xdr:row>
      <xdr:rowOff>69359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895EAB-F0F1-8FBC-08B0-EBF054EC6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8075" y="5187950"/>
          <a:ext cx="2850794" cy="3930159"/>
        </a:xfrm>
        <a:prstGeom prst="rect">
          <a:avLst/>
        </a:prstGeom>
      </xdr:spPr>
    </xdr:pic>
    <xdr:clientData/>
  </xdr:twoCellAnchor>
  <xdr:twoCellAnchor editAs="oneCell">
    <xdr:from>
      <xdr:col>1</xdr:col>
      <xdr:colOff>2501900</xdr:colOff>
      <xdr:row>28</xdr:row>
      <xdr:rowOff>34925</xdr:rowOff>
    </xdr:from>
    <xdr:to>
      <xdr:col>4</xdr:col>
      <xdr:colOff>504488</xdr:colOff>
      <xdr:row>51</xdr:row>
      <xdr:rowOff>59802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08172A-F9A6-AD47-1382-1C001BC25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1500" y="5102225"/>
          <a:ext cx="2698413" cy="41873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k.wspgroup.com\Central%20Data\Projects\70084xxx\70084465%20-%20Lancashire%20Central,%20Cuerden\03%20WIP\Post%20Application%20Comments\June%202023%20Survey%20-%20A6_A582\Client%20Results%20-%2011212%20Preston%20-%20Queue.xlsx" TargetMode="External"/><Relationship Id="rId1" Type="http://schemas.openxmlformats.org/officeDocument/2006/relationships/externalLinkPath" Target="Client%20Results%20-%2011212%20Preston%20-%20Que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ueue"/>
    </sheetNames>
    <sheetDataSet>
      <sheetData sheetId="0">
        <row r="19">
          <cell r="D19">
            <v>0</v>
          </cell>
          <cell r="E19">
            <v>6</v>
          </cell>
          <cell r="F19">
            <v>8</v>
          </cell>
          <cell r="G19">
            <v>2</v>
          </cell>
        </row>
        <row r="20">
          <cell r="D20">
            <v>0</v>
          </cell>
          <cell r="E20">
            <v>9</v>
          </cell>
          <cell r="F20">
            <v>36</v>
          </cell>
          <cell r="G20">
            <v>3</v>
          </cell>
        </row>
        <row r="21">
          <cell r="D21">
            <v>0</v>
          </cell>
          <cell r="E21">
            <v>10</v>
          </cell>
          <cell r="F21">
            <v>35</v>
          </cell>
          <cell r="G21">
            <v>2</v>
          </cell>
        </row>
        <row r="22">
          <cell r="D22">
            <v>0</v>
          </cell>
          <cell r="E22">
            <v>5</v>
          </cell>
          <cell r="F22">
            <v>7</v>
          </cell>
          <cell r="G22">
            <v>2</v>
          </cell>
        </row>
        <row r="23">
          <cell r="D23">
            <v>0</v>
          </cell>
          <cell r="E23">
            <v>9</v>
          </cell>
          <cell r="F23">
            <v>9</v>
          </cell>
          <cell r="G23">
            <v>3</v>
          </cell>
        </row>
        <row r="24">
          <cell r="D24">
            <v>0</v>
          </cell>
          <cell r="E24">
            <v>8</v>
          </cell>
          <cell r="F24">
            <v>19</v>
          </cell>
          <cell r="G24">
            <v>3</v>
          </cell>
        </row>
        <row r="25">
          <cell r="D25">
            <v>0</v>
          </cell>
          <cell r="E25">
            <v>7</v>
          </cell>
          <cell r="F25">
            <v>8</v>
          </cell>
          <cell r="G25">
            <v>2</v>
          </cell>
        </row>
        <row r="26">
          <cell r="D26">
            <v>0</v>
          </cell>
          <cell r="E26">
            <v>8</v>
          </cell>
          <cell r="F26">
            <v>10</v>
          </cell>
          <cell r="G26">
            <v>2</v>
          </cell>
        </row>
        <row r="27">
          <cell r="D27">
            <v>0</v>
          </cell>
          <cell r="E27">
            <v>11</v>
          </cell>
          <cell r="F27">
            <v>9</v>
          </cell>
          <cell r="G27">
            <v>2</v>
          </cell>
        </row>
        <row r="28">
          <cell r="D28">
            <v>0</v>
          </cell>
          <cell r="E28">
            <v>7</v>
          </cell>
          <cell r="F28">
            <v>9</v>
          </cell>
          <cell r="G28">
            <v>2</v>
          </cell>
        </row>
        <row r="29">
          <cell r="D29">
            <v>0</v>
          </cell>
          <cell r="E29">
            <v>8</v>
          </cell>
          <cell r="F29">
            <v>9</v>
          </cell>
          <cell r="G29">
            <v>5</v>
          </cell>
        </row>
        <row r="30">
          <cell r="D30">
            <v>0</v>
          </cell>
          <cell r="E30">
            <v>6</v>
          </cell>
          <cell r="F30">
            <v>8</v>
          </cell>
          <cell r="G30">
            <v>3</v>
          </cell>
        </row>
        <row r="55">
          <cell r="D55">
            <v>0</v>
          </cell>
          <cell r="E55">
            <v>7</v>
          </cell>
          <cell r="F55">
            <v>15</v>
          </cell>
          <cell r="G55">
            <v>4</v>
          </cell>
        </row>
        <row r="56">
          <cell r="D56">
            <v>0</v>
          </cell>
          <cell r="E56">
            <v>8</v>
          </cell>
          <cell r="F56">
            <v>11</v>
          </cell>
          <cell r="G56">
            <v>3</v>
          </cell>
        </row>
        <row r="57">
          <cell r="D57">
            <v>0</v>
          </cell>
          <cell r="E57">
            <v>6</v>
          </cell>
          <cell r="F57">
            <v>8</v>
          </cell>
          <cell r="G57">
            <v>2</v>
          </cell>
        </row>
        <row r="58">
          <cell r="D58">
            <v>0</v>
          </cell>
          <cell r="E58">
            <v>10</v>
          </cell>
          <cell r="F58">
            <v>12</v>
          </cell>
          <cell r="G58">
            <v>1</v>
          </cell>
        </row>
        <row r="59">
          <cell r="D59">
            <v>0</v>
          </cell>
          <cell r="E59">
            <v>8</v>
          </cell>
          <cell r="F59">
            <v>11</v>
          </cell>
          <cell r="G59">
            <v>3</v>
          </cell>
        </row>
        <row r="60">
          <cell r="D60">
            <v>0</v>
          </cell>
          <cell r="E60">
            <v>12</v>
          </cell>
          <cell r="F60">
            <v>10</v>
          </cell>
          <cell r="G60">
            <v>2</v>
          </cell>
        </row>
        <row r="61">
          <cell r="D61">
            <v>0</v>
          </cell>
          <cell r="E61">
            <v>5</v>
          </cell>
          <cell r="F61">
            <v>7</v>
          </cell>
          <cell r="G61">
            <v>3</v>
          </cell>
        </row>
        <row r="62">
          <cell r="D62">
            <v>0</v>
          </cell>
          <cell r="E62">
            <v>7</v>
          </cell>
          <cell r="F62">
            <v>8</v>
          </cell>
          <cell r="G62">
            <v>1</v>
          </cell>
        </row>
        <row r="63">
          <cell r="D63">
            <v>0</v>
          </cell>
          <cell r="E63">
            <v>7</v>
          </cell>
          <cell r="F63">
            <v>9</v>
          </cell>
          <cell r="G63">
            <v>3</v>
          </cell>
        </row>
        <row r="64">
          <cell r="D64">
            <v>0</v>
          </cell>
          <cell r="E64">
            <v>6</v>
          </cell>
          <cell r="F64">
            <v>6</v>
          </cell>
          <cell r="G64">
            <v>2</v>
          </cell>
        </row>
        <row r="65">
          <cell r="D65">
            <v>0</v>
          </cell>
          <cell r="E65">
            <v>7</v>
          </cell>
          <cell r="F65">
            <v>10</v>
          </cell>
          <cell r="G65">
            <v>3</v>
          </cell>
        </row>
        <row r="66">
          <cell r="D66">
            <v>0</v>
          </cell>
          <cell r="E66">
            <v>4</v>
          </cell>
          <cell r="F66">
            <v>7</v>
          </cell>
          <cell r="G6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showGridLines="0" showRowColHeaders="0" zoomScale="80" zoomScaleNormal="80" workbookViewId="0">
      <pane xSplit="1" ySplit="8" topLeftCell="B9" activePane="bottomRight" state="frozen"/>
      <selection pane="topRight"/>
      <selection pane="bottomLeft"/>
      <selection pane="bottomRight" activeCell="B9" sqref="B9"/>
    </sheetView>
  </sheetViews>
  <sheetFormatPr defaultColWidth="9" defaultRowHeight="14.5"/>
  <cols>
    <col min="2" max="3" width="16.7265625" customWidth="1"/>
  </cols>
  <sheetData>
    <row r="2" spans="2:3" ht="38.15" customHeight="1"/>
    <row r="3" spans="2:3" ht="33" customHeight="1">
      <c r="B3" s="1" t="s">
        <v>0</v>
      </c>
    </row>
    <row r="4" spans="2:3" ht="15" customHeight="1">
      <c r="B4" s="2" t="s">
        <v>1</v>
      </c>
    </row>
    <row r="6" spans="2:3" ht="21" customHeight="1">
      <c r="B6" s="3" t="s">
        <v>2</v>
      </c>
      <c r="C6" s="4"/>
    </row>
    <row r="8" spans="2:3" ht="21" customHeight="1">
      <c r="B8" s="5" t="s">
        <v>3</v>
      </c>
      <c r="C8" s="6" t="s">
        <v>4</v>
      </c>
    </row>
    <row r="9" spans="2:3" ht="21" customHeight="1">
      <c r="B9" s="7" t="s">
        <v>5</v>
      </c>
      <c r="C9" s="8">
        <v>0</v>
      </c>
    </row>
    <row r="10" spans="2:3" ht="21" customHeight="1">
      <c r="B10" s="7" t="s">
        <v>6</v>
      </c>
      <c r="C10" s="8">
        <v>0</v>
      </c>
    </row>
    <row r="11" spans="2:3" ht="21" customHeight="1">
      <c r="B11" s="7" t="s">
        <v>7</v>
      </c>
      <c r="C11" s="8">
        <v>0</v>
      </c>
    </row>
    <row r="12" spans="2:3" ht="21" customHeight="1">
      <c r="B12" s="7" t="s">
        <v>8</v>
      </c>
      <c r="C12" s="8">
        <v>0</v>
      </c>
    </row>
    <row r="13" spans="2:3" ht="21" customHeight="1">
      <c r="B13" s="9" t="s">
        <v>9</v>
      </c>
      <c r="C13" s="10">
        <v>0</v>
      </c>
    </row>
  </sheetData>
  <sheetProtection sheet="1" objects="1" scenarios="1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6"/>
  <sheetViews>
    <sheetView showGridLines="0" showRowColHeaders="0" zoomScale="80" zoomScaleNormal="80" workbookViewId="0">
      <pane xSplit="1" ySplit="11" topLeftCell="B12" activePane="bottomRight" state="frozen"/>
      <selection pane="topRight"/>
      <selection pane="bottomLeft"/>
      <selection pane="bottomRight" activeCell="I13" sqref="I13"/>
    </sheetView>
  </sheetViews>
  <sheetFormatPr defaultColWidth="9" defaultRowHeight="14.5"/>
  <cols>
    <col min="1" max="1" width="15.7265625" customWidth="1"/>
    <col min="2" max="8" width="16.7265625" customWidth="1"/>
  </cols>
  <sheetData>
    <row r="2" spans="1:9" ht="38.15" customHeight="1"/>
    <row r="3" spans="1:9" ht="33" customHeight="1">
      <c r="A3" s="1" t="s">
        <v>10</v>
      </c>
    </row>
    <row r="4" spans="1:9" ht="15" customHeight="1">
      <c r="A4" s="2" t="s">
        <v>1</v>
      </c>
    </row>
    <row r="5" spans="1:9" ht="15.75" customHeight="1"/>
    <row r="6" spans="1:9" ht="21" customHeight="1">
      <c r="A6" s="3" t="s">
        <v>2</v>
      </c>
      <c r="B6" s="4" t="s">
        <v>11</v>
      </c>
      <c r="C6" s="4"/>
      <c r="D6" s="4"/>
      <c r="E6" s="4"/>
      <c r="F6" s="4"/>
      <c r="G6" s="4"/>
      <c r="H6" s="4"/>
    </row>
    <row r="8" spans="1:9" ht="21" customHeight="1">
      <c r="A8" s="3"/>
      <c r="B8" s="11"/>
      <c r="C8" s="11"/>
      <c r="D8" s="11"/>
      <c r="E8" s="11"/>
      <c r="F8" s="11"/>
      <c r="G8" s="11"/>
      <c r="H8" s="11"/>
    </row>
    <row r="9" spans="1:9" ht="15.75" customHeight="1">
      <c r="B9" s="28" t="s">
        <v>12</v>
      </c>
      <c r="C9" s="28"/>
      <c r="D9" s="28"/>
      <c r="E9" s="28"/>
      <c r="F9" s="28"/>
      <c r="G9" s="28"/>
      <c r="H9" s="28"/>
      <c r="I9" s="28"/>
    </row>
    <row r="10" spans="1:9" ht="21" customHeight="1">
      <c r="B10" s="29" t="s">
        <v>13</v>
      </c>
      <c r="C10" s="29"/>
      <c r="D10" s="29"/>
      <c r="E10" s="29"/>
      <c r="F10" s="29"/>
      <c r="G10" s="29"/>
      <c r="H10" s="29"/>
      <c r="I10" s="29"/>
    </row>
    <row r="11" spans="1:9" ht="33" customHeight="1">
      <c r="A11" s="12" t="s">
        <v>14</v>
      </c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15</v>
      </c>
      <c r="H11" s="13" t="s">
        <v>16</v>
      </c>
      <c r="I11" s="14" t="s">
        <v>17</v>
      </c>
    </row>
    <row r="12" spans="1:9" ht="21" customHeight="1">
      <c r="A12" s="15" t="s">
        <v>18</v>
      </c>
      <c r="B12" s="16">
        <v>208</v>
      </c>
      <c r="C12" s="16">
        <v>49</v>
      </c>
      <c r="D12" s="16">
        <v>6</v>
      </c>
      <c r="E12" s="16">
        <v>8</v>
      </c>
      <c r="F12" s="16">
        <v>1</v>
      </c>
      <c r="G12" s="16">
        <v>0</v>
      </c>
      <c r="H12" s="16">
        <v>2</v>
      </c>
      <c r="I12" s="14">
        <f t="shared" ref="I12:I26" si="0">SUM(B12:H12)</f>
        <v>274</v>
      </c>
    </row>
    <row r="13" spans="1:9" ht="21" customHeight="1">
      <c r="A13" s="15" t="s">
        <v>19</v>
      </c>
      <c r="B13" s="16">
        <v>278</v>
      </c>
      <c r="C13" s="16">
        <v>55</v>
      </c>
      <c r="D13" s="16">
        <v>7</v>
      </c>
      <c r="E13" s="16">
        <v>15</v>
      </c>
      <c r="F13" s="16">
        <v>0</v>
      </c>
      <c r="G13" s="16">
        <v>0</v>
      </c>
      <c r="H13" s="16">
        <v>0</v>
      </c>
      <c r="I13" s="14">
        <f t="shared" si="0"/>
        <v>355</v>
      </c>
    </row>
    <row r="14" spans="1:9" ht="21" customHeight="1">
      <c r="A14" s="15" t="s">
        <v>20</v>
      </c>
      <c r="B14" s="16">
        <v>261</v>
      </c>
      <c r="C14" s="16">
        <v>62</v>
      </c>
      <c r="D14" s="16">
        <v>8</v>
      </c>
      <c r="E14" s="16">
        <v>6</v>
      </c>
      <c r="F14" s="16">
        <v>0</v>
      </c>
      <c r="G14" s="16">
        <v>0</v>
      </c>
      <c r="H14" s="16">
        <v>0</v>
      </c>
      <c r="I14" s="14">
        <f t="shared" si="0"/>
        <v>337</v>
      </c>
    </row>
    <row r="15" spans="1:9" ht="21" customHeight="1">
      <c r="A15" s="15" t="s">
        <v>21</v>
      </c>
      <c r="B15" s="16">
        <v>213</v>
      </c>
      <c r="C15" s="16">
        <v>73</v>
      </c>
      <c r="D15" s="16">
        <v>7</v>
      </c>
      <c r="E15" s="16">
        <v>9</v>
      </c>
      <c r="F15" s="16">
        <v>2</v>
      </c>
      <c r="G15" s="16">
        <v>0</v>
      </c>
      <c r="H15" s="16">
        <v>1</v>
      </c>
      <c r="I15" s="14">
        <f>SUM(B15:H15)</f>
        <v>305</v>
      </c>
    </row>
    <row r="16" spans="1:9" ht="15" customHeight="1">
      <c r="A16" s="17" t="s">
        <v>22</v>
      </c>
      <c r="B16" s="14">
        <f t="shared" ref="B16:G16" si="1">SUM(B12:B15)</f>
        <v>960</v>
      </c>
      <c r="C16" s="14">
        <f t="shared" si="1"/>
        <v>239</v>
      </c>
      <c r="D16" s="14">
        <f t="shared" si="1"/>
        <v>28</v>
      </c>
      <c r="E16" s="14">
        <f t="shared" si="1"/>
        <v>38</v>
      </c>
      <c r="F16" s="14">
        <f t="shared" si="1"/>
        <v>3</v>
      </c>
      <c r="G16" s="14">
        <f t="shared" si="1"/>
        <v>0</v>
      </c>
      <c r="H16" s="14">
        <f t="shared" ref="H16" si="2">SUM(H12:H15)</f>
        <v>3</v>
      </c>
      <c r="I16" s="14">
        <f t="shared" si="0"/>
        <v>1271</v>
      </c>
    </row>
    <row r="17" spans="1:9" ht="21" customHeight="1">
      <c r="A17" s="15" t="s">
        <v>23</v>
      </c>
      <c r="B17" s="16">
        <v>184</v>
      </c>
      <c r="C17" s="16">
        <v>45</v>
      </c>
      <c r="D17" s="16">
        <v>8</v>
      </c>
      <c r="E17" s="16">
        <v>12</v>
      </c>
      <c r="F17" s="16">
        <v>0</v>
      </c>
      <c r="G17" s="16">
        <v>0</v>
      </c>
      <c r="H17" s="16">
        <v>0</v>
      </c>
      <c r="I17" s="14">
        <f t="shared" si="0"/>
        <v>249</v>
      </c>
    </row>
    <row r="18" spans="1:9" ht="21" customHeight="1">
      <c r="A18" s="15" t="s">
        <v>24</v>
      </c>
      <c r="B18" s="16">
        <v>221</v>
      </c>
      <c r="C18" s="16">
        <v>61</v>
      </c>
      <c r="D18" s="16">
        <v>12</v>
      </c>
      <c r="E18" s="16">
        <v>13</v>
      </c>
      <c r="F18" s="16">
        <v>1</v>
      </c>
      <c r="G18" s="16">
        <v>0</v>
      </c>
      <c r="H18" s="16">
        <v>0</v>
      </c>
      <c r="I18" s="14">
        <f t="shared" si="0"/>
        <v>308</v>
      </c>
    </row>
    <row r="19" spans="1:9" ht="21" customHeight="1">
      <c r="A19" s="15" t="s">
        <v>25</v>
      </c>
      <c r="B19" s="16">
        <v>194</v>
      </c>
      <c r="C19" s="16">
        <v>44</v>
      </c>
      <c r="D19" s="16">
        <v>10</v>
      </c>
      <c r="E19" s="16">
        <v>14</v>
      </c>
      <c r="F19" s="16">
        <v>0</v>
      </c>
      <c r="G19" s="16">
        <v>0</v>
      </c>
      <c r="H19" s="16">
        <v>0</v>
      </c>
      <c r="I19" s="14">
        <f t="shared" si="0"/>
        <v>262</v>
      </c>
    </row>
    <row r="20" spans="1:9" ht="21" customHeight="1">
      <c r="A20" s="15" t="s">
        <v>26</v>
      </c>
      <c r="B20" s="16">
        <v>206</v>
      </c>
      <c r="C20" s="16">
        <v>49</v>
      </c>
      <c r="D20" s="16">
        <v>9</v>
      </c>
      <c r="E20" s="16">
        <v>19</v>
      </c>
      <c r="F20" s="16">
        <v>0</v>
      </c>
      <c r="G20" s="16">
        <v>0</v>
      </c>
      <c r="H20" s="16">
        <v>2</v>
      </c>
      <c r="I20" s="14">
        <f t="shared" si="0"/>
        <v>285</v>
      </c>
    </row>
    <row r="21" spans="1:9" ht="15" customHeight="1">
      <c r="A21" s="17" t="s">
        <v>22</v>
      </c>
      <c r="B21" s="14">
        <f t="shared" ref="B21:G21" si="3">SUM(B17:B20)</f>
        <v>805</v>
      </c>
      <c r="C21" s="14">
        <f t="shared" si="3"/>
        <v>199</v>
      </c>
      <c r="D21" s="14">
        <f t="shared" si="3"/>
        <v>39</v>
      </c>
      <c r="E21" s="14">
        <f t="shared" si="3"/>
        <v>58</v>
      </c>
      <c r="F21" s="14">
        <f t="shared" si="3"/>
        <v>1</v>
      </c>
      <c r="G21" s="14">
        <f t="shared" si="3"/>
        <v>0</v>
      </c>
      <c r="H21" s="14">
        <f t="shared" ref="H21" si="4">SUM(H17:H20)</f>
        <v>2</v>
      </c>
      <c r="I21" s="14">
        <f t="shared" si="0"/>
        <v>1104</v>
      </c>
    </row>
    <row r="22" spans="1:9" ht="21" customHeight="1">
      <c r="A22" s="15" t="s">
        <v>27</v>
      </c>
      <c r="B22" s="16">
        <v>183</v>
      </c>
      <c r="C22" s="16">
        <v>56</v>
      </c>
      <c r="D22" s="16">
        <v>7</v>
      </c>
      <c r="E22" s="16">
        <v>13</v>
      </c>
      <c r="F22" s="16">
        <v>0</v>
      </c>
      <c r="G22" s="16">
        <v>0</v>
      </c>
      <c r="H22" s="16">
        <v>0</v>
      </c>
      <c r="I22" s="14">
        <f t="shared" si="0"/>
        <v>259</v>
      </c>
    </row>
    <row r="23" spans="1:9" ht="21" customHeight="1">
      <c r="A23" s="15" t="s">
        <v>28</v>
      </c>
      <c r="B23" s="16">
        <v>144</v>
      </c>
      <c r="C23" s="16">
        <v>47</v>
      </c>
      <c r="D23" s="16">
        <v>8</v>
      </c>
      <c r="E23" s="16">
        <v>15</v>
      </c>
      <c r="F23" s="16">
        <v>2</v>
      </c>
      <c r="G23" s="16">
        <v>0</v>
      </c>
      <c r="H23" s="16">
        <v>1</v>
      </c>
      <c r="I23" s="14">
        <f t="shared" si="0"/>
        <v>217</v>
      </c>
    </row>
    <row r="24" spans="1:9" ht="21" customHeight="1">
      <c r="A24" s="15" t="s">
        <v>29</v>
      </c>
      <c r="B24" s="16">
        <v>113</v>
      </c>
      <c r="C24" s="16">
        <v>43</v>
      </c>
      <c r="D24" s="16">
        <v>7</v>
      </c>
      <c r="E24" s="16">
        <v>10</v>
      </c>
      <c r="F24" s="16">
        <v>0</v>
      </c>
      <c r="G24" s="16">
        <v>0</v>
      </c>
      <c r="H24" s="16">
        <v>0</v>
      </c>
      <c r="I24" s="14">
        <f t="shared" si="0"/>
        <v>173</v>
      </c>
    </row>
    <row r="25" spans="1:9" ht="21" customHeight="1">
      <c r="A25" s="15" t="s">
        <v>30</v>
      </c>
      <c r="B25" s="16">
        <v>130</v>
      </c>
      <c r="C25" s="16">
        <v>34</v>
      </c>
      <c r="D25" s="16">
        <v>9</v>
      </c>
      <c r="E25" s="16">
        <v>16</v>
      </c>
      <c r="F25" s="16">
        <v>0</v>
      </c>
      <c r="G25" s="16">
        <v>0</v>
      </c>
      <c r="H25" s="16">
        <v>2</v>
      </c>
      <c r="I25" s="14">
        <f t="shared" si="0"/>
        <v>191</v>
      </c>
    </row>
    <row r="26" spans="1:9" ht="15" customHeight="1">
      <c r="A26" s="17" t="s">
        <v>22</v>
      </c>
      <c r="B26" s="18">
        <f>SUM(B22:B25)</f>
        <v>570</v>
      </c>
      <c r="C26" s="18">
        <f t="shared" ref="C26:G26" si="5">SUM(C22:C25)</f>
        <v>180</v>
      </c>
      <c r="D26" s="18">
        <f t="shared" si="5"/>
        <v>31</v>
      </c>
      <c r="E26" s="18">
        <f t="shared" si="5"/>
        <v>54</v>
      </c>
      <c r="F26" s="18">
        <f t="shared" si="5"/>
        <v>2</v>
      </c>
      <c r="G26" s="18">
        <f t="shared" si="5"/>
        <v>0</v>
      </c>
      <c r="H26" s="18">
        <f t="shared" ref="H26" si="6">SUM(H22:H25)</f>
        <v>3</v>
      </c>
      <c r="I26" s="18">
        <f t="shared" si="0"/>
        <v>840</v>
      </c>
    </row>
    <row r="27" spans="1:9" ht="15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>
      <c r="A28" s="20" t="s">
        <v>31</v>
      </c>
      <c r="B28" s="21">
        <f>SUM(B16,B21,B26)</f>
        <v>2335</v>
      </c>
      <c r="C28" s="21">
        <f t="shared" ref="C28:I28" si="7">SUM(C16,C21,C26)</f>
        <v>618</v>
      </c>
      <c r="D28" s="21">
        <f t="shared" si="7"/>
        <v>98</v>
      </c>
      <c r="E28" s="21">
        <f t="shared" si="7"/>
        <v>150</v>
      </c>
      <c r="F28" s="21">
        <f t="shared" si="7"/>
        <v>6</v>
      </c>
      <c r="G28" s="21">
        <f t="shared" si="7"/>
        <v>0</v>
      </c>
      <c r="H28" s="21">
        <f t="shared" si="7"/>
        <v>8</v>
      </c>
      <c r="I28" s="21">
        <f t="shared" si="7"/>
        <v>3215</v>
      </c>
    </row>
    <row r="29" spans="1:9" ht="1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21" customHeight="1">
      <c r="A30" s="22" t="s">
        <v>32</v>
      </c>
      <c r="B30" s="23">
        <v>180</v>
      </c>
      <c r="C30" s="23">
        <v>67</v>
      </c>
      <c r="D30" s="23">
        <v>7</v>
      </c>
      <c r="E30" s="23">
        <v>30</v>
      </c>
      <c r="F30" s="23">
        <v>3</v>
      </c>
      <c r="G30" s="23">
        <v>0</v>
      </c>
      <c r="H30" s="23">
        <v>1</v>
      </c>
      <c r="I30" s="24">
        <f t="shared" ref="I30:I44" si="8">SUM(B30:H30)</f>
        <v>288</v>
      </c>
    </row>
    <row r="31" spans="1:9" ht="21" customHeight="1">
      <c r="A31" s="15" t="s">
        <v>33</v>
      </c>
      <c r="B31" s="16">
        <v>210</v>
      </c>
      <c r="C31" s="16">
        <v>57</v>
      </c>
      <c r="D31" s="16">
        <v>3</v>
      </c>
      <c r="E31" s="16">
        <v>24</v>
      </c>
      <c r="F31" s="16">
        <v>0</v>
      </c>
      <c r="G31" s="16">
        <v>0</v>
      </c>
      <c r="H31" s="16">
        <v>0</v>
      </c>
      <c r="I31" s="14">
        <f t="shared" si="8"/>
        <v>294</v>
      </c>
    </row>
    <row r="32" spans="1:9" ht="21" customHeight="1">
      <c r="A32" s="15" t="s">
        <v>34</v>
      </c>
      <c r="B32" s="16">
        <v>222</v>
      </c>
      <c r="C32" s="16">
        <v>61</v>
      </c>
      <c r="D32" s="16">
        <v>4</v>
      </c>
      <c r="E32" s="16">
        <v>21</v>
      </c>
      <c r="F32" s="16">
        <v>2</v>
      </c>
      <c r="G32" s="16">
        <v>0</v>
      </c>
      <c r="H32" s="16">
        <v>1</v>
      </c>
      <c r="I32" s="14">
        <f>SUM(B32:H32)</f>
        <v>311</v>
      </c>
    </row>
    <row r="33" spans="1:9" ht="21" customHeight="1">
      <c r="A33" s="15" t="s">
        <v>35</v>
      </c>
      <c r="B33" s="16">
        <v>263</v>
      </c>
      <c r="C33" s="16">
        <v>49</v>
      </c>
      <c r="D33" s="16">
        <v>9</v>
      </c>
      <c r="E33" s="16">
        <v>13</v>
      </c>
      <c r="F33" s="16">
        <v>0</v>
      </c>
      <c r="G33" s="16">
        <v>0</v>
      </c>
      <c r="H33" s="16">
        <v>0</v>
      </c>
      <c r="I33" s="14">
        <f>SUM(B33:H33)</f>
        <v>334</v>
      </c>
    </row>
    <row r="34" spans="1:9" ht="15" customHeight="1">
      <c r="A34" s="17" t="s">
        <v>22</v>
      </c>
      <c r="B34" s="14">
        <f t="shared" ref="B34:G34" si="9">SUM(B30:B33)</f>
        <v>875</v>
      </c>
      <c r="C34" s="14">
        <f t="shared" si="9"/>
        <v>234</v>
      </c>
      <c r="D34" s="14">
        <f t="shared" si="9"/>
        <v>23</v>
      </c>
      <c r="E34" s="14">
        <f t="shared" si="9"/>
        <v>88</v>
      </c>
      <c r="F34" s="14">
        <f t="shared" si="9"/>
        <v>5</v>
      </c>
      <c r="G34" s="14">
        <f t="shared" si="9"/>
        <v>0</v>
      </c>
      <c r="H34" s="14">
        <f t="shared" ref="H34" si="10">SUM(H30:H33)</f>
        <v>2</v>
      </c>
      <c r="I34" s="14">
        <f t="shared" si="8"/>
        <v>1227</v>
      </c>
    </row>
    <row r="35" spans="1:9" ht="21" customHeight="1">
      <c r="A35" s="15" t="s">
        <v>36</v>
      </c>
      <c r="B35" s="16">
        <v>249</v>
      </c>
      <c r="C35" s="16">
        <v>48</v>
      </c>
      <c r="D35" s="16">
        <v>2</v>
      </c>
      <c r="E35" s="16">
        <v>8</v>
      </c>
      <c r="F35" s="16">
        <v>0</v>
      </c>
      <c r="G35" s="16">
        <v>0</v>
      </c>
      <c r="H35" s="16">
        <v>0</v>
      </c>
      <c r="I35" s="14">
        <f>SUM(B35:H35)</f>
        <v>307</v>
      </c>
    </row>
    <row r="36" spans="1:9" ht="21" customHeight="1">
      <c r="A36" s="15" t="s">
        <v>37</v>
      </c>
      <c r="B36" s="16">
        <v>287</v>
      </c>
      <c r="C36" s="16">
        <v>43</v>
      </c>
      <c r="D36" s="16">
        <v>5</v>
      </c>
      <c r="E36" s="16">
        <v>5</v>
      </c>
      <c r="F36" s="16">
        <v>0</v>
      </c>
      <c r="G36" s="16">
        <v>0</v>
      </c>
      <c r="H36" s="16">
        <v>2</v>
      </c>
      <c r="I36" s="14">
        <f>SUM(B36:H36)</f>
        <v>342</v>
      </c>
    </row>
    <row r="37" spans="1:9" ht="21" customHeight="1">
      <c r="A37" s="15" t="s">
        <v>38</v>
      </c>
      <c r="B37" s="16">
        <v>257</v>
      </c>
      <c r="C37" s="16">
        <v>41</v>
      </c>
      <c r="D37" s="16">
        <v>4</v>
      </c>
      <c r="E37" s="16">
        <v>5</v>
      </c>
      <c r="F37" s="16">
        <v>1</v>
      </c>
      <c r="G37" s="16">
        <v>0</v>
      </c>
      <c r="H37" s="16">
        <v>1</v>
      </c>
      <c r="I37" s="14">
        <f t="shared" si="8"/>
        <v>309</v>
      </c>
    </row>
    <row r="38" spans="1:9" ht="21" customHeight="1">
      <c r="A38" s="15" t="s">
        <v>39</v>
      </c>
      <c r="B38" s="16">
        <v>239</v>
      </c>
      <c r="C38" s="16">
        <v>25</v>
      </c>
      <c r="D38" s="16">
        <v>1</v>
      </c>
      <c r="E38" s="16">
        <v>11</v>
      </c>
      <c r="F38" s="16">
        <v>1</v>
      </c>
      <c r="G38" s="16">
        <v>0</v>
      </c>
      <c r="H38" s="16">
        <v>1</v>
      </c>
      <c r="I38" s="14">
        <f t="shared" si="8"/>
        <v>278</v>
      </c>
    </row>
    <row r="39" spans="1:9" ht="15" customHeight="1">
      <c r="A39" s="17" t="s">
        <v>22</v>
      </c>
      <c r="B39" s="14">
        <f t="shared" ref="B39:G39" si="11">SUM(B35:B38)</f>
        <v>1032</v>
      </c>
      <c r="C39" s="14">
        <f t="shared" si="11"/>
        <v>157</v>
      </c>
      <c r="D39" s="14">
        <f t="shared" si="11"/>
        <v>12</v>
      </c>
      <c r="E39" s="14">
        <f t="shared" si="11"/>
        <v>29</v>
      </c>
      <c r="F39" s="14">
        <f t="shared" si="11"/>
        <v>2</v>
      </c>
      <c r="G39" s="14">
        <f t="shared" si="11"/>
        <v>0</v>
      </c>
      <c r="H39" s="14">
        <f t="shared" ref="H39" si="12">SUM(H35:H38)</f>
        <v>4</v>
      </c>
      <c r="I39" s="14">
        <f t="shared" si="8"/>
        <v>1236</v>
      </c>
    </row>
    <row r="40" spans="1:9" ht="21" customHeight="1">
      <c r="A40" s="15" t="s">
        <v>40</v>
      </c>
      <c r="B40" s="16">
        <v>186</v>
      </c>
      <c r="C40" s="16">
        <v>25</v>
      </c>
      <c r="D40" s="16">
        <v>1</v>
      </c>
      <c r="E40" s="16">
        <v>4</v>
      </c>
      <c r="F40" s="16">
        <v>1</v>
      </c>
      <c r="G40" s="16">
        <v>0</v>
      </c>
      <c r="H40" s="16">
        <v>0</v>
      </c>
      <c r="I40" s="14">
        <f t="shared" si="8"/>
        <v>217</v>
      </c>
    </row>
    <row r="41" spans="1:9" ht="21" customHeight="1">
      <c r="A41" s="15" t="s">
        <v>41</v>
      </c>
      <c r="B41" s="16">
        <v>190</v>
      </c>
      <c r="C41" s="16">
        <v>29</v>
      </c>
      <c r="D41" s="16">
        <v>4</v>
      </c>
      <c r="E41" s="16">
        <v>2</v>
      </c>
      <c r="F41" s="16">
        <v>0</v>
      </c>
      <c r="G41" s="16">
        <v>0</v>
      </c>
      <c r="H41" s="16">
        <v>0</v>
      </c>
      <c r="I41" s="14">
        <f t="shared" si="8"/>
        <v>225</v>
      </c>
    </row>
    <row r="42" spans="1:9" ht="21" customHeight="1">
      <c r="A42" s="15" t="s">
        <v>42</v>
      </c>
      <c r="B42" s="16">
        <v>140</v>
      </c>
      <c r="C42" s="16">
        <v>20</v>
      </c>
      <c r="D42" s="16">
        <v>1</v>
      </c>
      <c r="E42" s="16">
        <v>7</v>
      </c>
      <c r="F42" s="16">
        <v>0</v>
      </c>
      <c r="G42" s="16">
        <v>0</v>
      </c>
      <c r="H42" s="16">
        <v>1</v>
      </c>
      <c r="I42" s="14">
        <f t="shared" si="8"/>
        <v>169</v>
      </c>
    </row>
    <row r="43" spans="1:9" ht="21" customHeight="1">
      <c r="A43" s="15" t="s">
        <v>43</v>
      </c>
      <c r="B43" s="16">
        <v>143</v>
      </c>
      <c r="C43" s="16">
        <v>28</v>
      </c>
      <c r="D43" s="16">
        <v>2</v>
      </c>
      <c r="E43" s="16">
        <v>5</v>
      </c>
      <c r="F43" s="16">
        <v>0</v>
      </c>
      <c r="G43" s="16">
        <v>0</v>
      </c>
      <c r="H43" s="16">
        <v>0</v>
      </c>
      <c r="I43" s="14">
        <f t="shared" si="8"/>
        <v>178</v>
      </c>
    </row>
    <row r="44" spans="1:9" ht="15" customHeight="1">
      <c r="A44" s="14" t="s">
        <v>22</v>
      </c>
      <c r="B44" s="14">
        <f t="shared" ref="B44:G44" si="13">SUM(B40:B43)</f>
        <v>659</v>
      </c>
      <c r="C44" s="14">
        <f t="shared" si="13"/>
        <v>102</v>
      </c>
      <c r="D44" s="14">
        <f t="shared" si="13"/>
        <v>8</v>
      </c>
      <c r="E44" s="14">
        <f t="shared" si="13"/>
        <v>18</v>
      </c>
      <c r="F44" s="14">
        <f t="shared" si="13"/>
        <v>1</v>
      </c>
      <c r="G44" s="14">
        <f t="shared" si="13"/>
        <v>0</v>
      </c>
      <c r="H44" s="14">
        <f t="shared" ref="H44" si="14">SUM(H40:H43)</f>
        <v>1</v>
      </c>
      <c r="I44" s="14">
        <f t="shared" si="8"/>
        <v>789</v>
      </c>
    </row>
    <row r="45" spans="1:9" ht="13.5" customHeight="1"/>
    <row r="46" spans="1:9" ht="15" customHeight="1">
      <c r="A46" s="25" t="s">
        <v>31</v>
      </c>
      <c r="B46" s="14">
        <f>SUM(B34,B39,B44)</f>
        <v>2566</v>
      </c>
      <c r="C46" s="14">
        <f t="shared" ref="C46:I46" si="15">SUM(C34,C39,C44)</f>
        <v>493</v>
      </c>
      <c r="D46" s="14">
        <f t="shared" si="15"/>
        <v>43</v>
      </c>
      <c r="E46" s="14">
        <f t="shared" si="15"/>
        <v>135</v>
      </c>
      <c r="F46" s="14">
        <f t="shared" si="15"/>
        <v>8</v>
      </c>
      <c r="G46" s="14">
        <f t="shared" si="15"/>
        <v>0</v>
      </c>
      <c r="H46" s="14">
        <f t="shared" si="15"/>
        <v>7</v>
      </c>
      <c r="I46" s="14">
        <f t="shared" si="15"/>
        <v>3252</v>
      </c>
    </row>
  </sheetData>
  <mergeCells count="2">
    <mergeCell ref="B9:I9"/>
    <mergeCell ref="B10:I10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6"/>
  <sheetViews>
    <sheetView showGridLines="0" showRowColHeaders="0" zoomScale="80" zoomScaleNormal="8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defaultColWidth="9" defaultRowHeight="14.5"/>
  <cols>
    <col min="1" max="1" width="15.7265625" customWidth="1"/>
    <col min="2" max="8" width="16.7265625" customWidth="1"/>
  </cols>
  <sheetData>
    <row r="2" spans="1:9" ht="38.15" customHeight="1"/>
    <row r="3" spans="1:9" ht="33" customHeight="1">
      <c r="A3" s="1" t="s">
        <v>10</v>
      </c>
    </row>
    <row r="4" spans="1:9" ht="15" customHeight="1">
      <c r="A4" s="2" t="s">
        <v>1</v>
      </c>
    </row>
    <row r="5" spans="1:9" ht="15.75" customHeight="1"/>
    <row r="6" spans="1:9" ht="21" customHeight="1">
      <c r="A6" s="3" t="s">
        <v>2</v>
      </c>
      <c r="B6" s="4" t="s">
        <v>11</v>
      </c>
      <c r="C6" s="4"/>
      <c r="D6" s="4"/>
      <c r="E6" s="4"/>
      <c r="F6" s="4"/>
      <c r="G6" s="4"/>
      <c r="H6" s="4"/>
    </row>
    <row r="8" spans="1:9" ht="21" customHeight="1">
      <c r="A8" s="3"/>
      <c r="B8" s="11"/>
      <c r="C8" s="11"/>
      <c r="D8" s="11"/>
      <c r="E8" s="11"/>
      <c r="F8" s="11"/>
      <c r="G8" s="11"/>
      <c r="H8" s="11"/>
    </row>
    <row r="9" spans="1:9" ht="15.75" customHeight="1">
      <c r="B9" s="28" t="s">
        <v>44</v>
      </c>
      <c r="C9" s="28"/>
      <c r="D9" s="28"/>
      <c r="E9" s="28"/>
      <c r="F9" s="28"/>
      <c r="G9" s="28"/>
      <c r="H9" s="28"/>
      <c r="I9" s="28"/>
    </row>
    <row r="10" spans="1:9" ht="21" customHeight="1">
      <c r="B10" s="29" t="s">
        <v>13</v>
      </c>
      <c r="C10" s="29"/>
      <c r="D10" s="29"/>
      <c r="E10" s="29"/>
      <c r="F10" s="29"/>
      <c r="G10" s="29"/>
      <c r="H10" s="29"/>
      <c r="I10" s="29"/>
    </row>
    <row r="11" spans="1:9" ht="33" customHeight="1">
      <c r="A11" s="12" t="s">
        <v>14</v>
      </c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15</v>
      </c>
      <c r="H11" s="13" t="s">
        <v>16</v>
      </c>
      <c r="I11" s="14" t="s">
        <v>17</v>
      </c>
    </row>
    <row r="12" spans="1:9" ht="21" customHeight="1">
      <c r="A12" s="15" t="s">
        <v>18</v>
      </c>
      <c r="B12" s="16">
        <v>119</v>
      </c>
      <c r="C12" s="16">
        <v>39</v>
      </c>
      <c r="D12" s="16">
        <v>3</v>
      </c>
      <c r="E12" s="16">
        <v>3</v>
      </c>
      <c r="F12" s="16">
        <v>0</v>
      </c>
      <c r="G12" s="16">
        <v>0</v>
      </c>
      <c r="H12" s="16">
        <v>1</v>
      </c>
      <c r="I12" s="14">
        <f t="shared" ref="I12:I26" si="0">SUM(B12:H12)</f>
        <v>165</v>
      </c>
    </row>
    <row r="13" spans="1:9" ht="21" customHeight="1">
      <c r="A13" s="15" t="s">
        <v>19</v>
      </c>
      <c r="B13" s="16">
        <v>184</v>
      </c>
      <c r="C13" s="16">
        <v>44</v>
      </c>
      <c r="D13" s="16">
        <v>5</v>
      </c>
      <c r="E13" s="16">
        <v>1</v>
      </c>
      <c r="F13" s="16">
        <v>0</v>
      </c>
      <c r="G13" s="16">
        <v>0</v>
      </c>
      <c r="H13" s="16">
        <v>0</v>
      </c>
      <c r="I13" s="14">
        <f t="shared" si="0"/>
        <v>234</v>
      </c>
    </row>
    <row r="14" spans="1:9" ht="21" customHeight="1">
      <c r="A14" s="15" t="s">
        <v>20</v>
      </c>
      <c r="B14" s="16">
        <v>228</v>
      </c>
      <c r="C14" s="16">
        <v>47</v>
      </c>
      <c r="D14" s="16">
        <v>5</v>
      </c>
      <c r="E14" s="16">
        <v>1</v>
      </c>
      <c r="F14" s="16">
        <v>2</v>
      </c>
      <c r="G14" s="16">
        <v>0</v>
      </c>
      <c r="H14" s="16">
        <v>0</v>
      </c>
      <c r="I14" s="14">
        <f t="shared" si="0"/>
        <v>283</v>
      </c>
    </row>
    <row r="15" spans="1:9" ht="21" customHeight="1">
      <c r="A15" s="15" t="s">
        <v>21</v>
      </c>
      <c r="B15" s="16">
        <v>223</v>
      </c>
      <c r="C15" s="16">
        <v>49</v>
      </c>
      <c r="D15" s="16">
        <v>11</v>
      </c>
      <c r="E15" s="16">
        <v>2</v>
      </c>
      <c r="F15" s="16">
        <v>0</v>
      </c>
      <c r="G15" s="16">
        <v>0</v>
      </c>
      <c r="H15" s="16">
        <v>0</v>
      </c>
      <c r="I15" s="14">
        <f t="shared" si="0"/>
        <v>285</v>
      </c>
    </row>
    <row r="16" spans="1:9" ht="15" customHeight="1">
      <c r="A16" s="17" t="s">
        <v>22</v>
      </c>
      <c r="B16" s="14">
        <f t="shared" ref="B16:H16" si="1">SUM(B12:B15)</f>
        <v>754</v>
      </c>
      <c r="C16" s="14">
        <f t="shared" si="1"/>
        <v>179</v>
      </c>
      <c r="D16" s="14">
        <f t="shared" si="1"/>
        <v>24</v>
      </c>
      <c r="E16" s="14">
        <f t="shared" si="1"/>
        <v>7</v>
      </c>
      <c r="F16" s="14">
        <f t="shared" si="1"/>
        <v>2</v>
      </c>
      <c r="G16" s="14">
        <f t="shared" si="1"/>
        <v>0</v>
      </c>
      <c r="H16" s="14">
        <f t="shared" si="1"/>
        <v>1</v>
      </c>
      <c r="I16" s="14">
        <f t="shared" si="0"/>
        <v>967</v>
      </c>
    </row>
    <row r="17" spans="1:9" ht="21" customHeight="1">
      <c r="A17" s="15" t="s">
        <v>23</v>
      </c>
      <c r="B17" s="16">
        <v>209</v>
      </c>
      <c r="C17" s="16">
        <v>44</v>
      </c>
      <c r="D17" s="16">
        <v>3</v>
      </c>
      <c r="E17" s="16">
        <v>2</v>
      </c>
      <c r="F17" s="16">
        <v>0</v>
      </c>
      <c r="G17" s="16">
        <v>0</v>
      </c>
      <c r="H17" s="16">
        <v>1</v>
      </c>
      <c r="I17" s="14">
        <f t="shared" si="0"/>
        <v>259</v>
      </c>
    </row>
    <row r="18" spans="1:9" ht="21" customHeight="1">
      <c r="A18" s="15" t="s">
        <v>24</v>
      </c>
      <c r="B18" s="16">
        <v>223</v>
      </c>
      <c r="C18" s="16">
        <v>33</v>
      </c>
      <c r="D18" s="16">
        <v>3</v>
      </c>
      <c r="E18" s="16">
        <v>9</v>
      </c>
      <c r="F18" s="16">
        <v>0</v>
      </c>
      <c r="G18" s="16">
        <v>0</v>
      </c>
      <c r="H18" s="16">
        <v>0</v>
      </c>
      <c r="I18" s="14">
        <f t="shared" si="0"/>
        <v>268</v>
      </c>
    </row>
    <row r="19" spans="1:9" ht="21" customHeight="1">
      <c r="A19" s="15" t="s">
        <v>25</v>
      </c>
      <c r="B19" s="16">
        <v>195</v>
      </c>
      <c r="C19" s="16">
        <v>31</v>
      </c>
      <c r="D19" s="16">
        <v>6</v>
      </c>
      <c r="E19" s="16">
        <v>3</v>
      </c>
      <c r="F19" s="16">
        <v>0</v>
      </c>
      <c r="G19" s="16">
        <v>0</v>
      </c>
      <c r="H19" s="16">
        <v>0</v>
      </c>
      <c r="I19" s="14">
        <f t="shared" si="0"/>
        <v>235</v>
      </c>
    </row>
    <row r="20" spans="1:9" ht="21" customHeight="1">
      <c r="A20" s="15" t="s">
        <v>26</v>
      </c>
      <c r="B20" s="16">
        <v>156</v>
      </c>
      <c r="C20" s="16">
        <v>25</v>
      </c>
      <c r="D20" s="16">
        <v>8</v>
      </c>
      <c r="E20" s="16">
        <v>7</v>
      </c>
      <c r="F20" s="16">
        <v>1</v>
      </c>
      <c r="G20" s="16">
        <v>0</v>
      </c>
      <c r="H20" s="16">
        <v>0</v>
      </c>
      <c r="I20" s="14">
        <f t="shared" si="0"/>
        <v>197</v>
      </c>
    </row>
    <row r="21" spans="1:9" ht="15" customHeight="1">
      <c r="A21" s="17" t="s">
        <v>22</v>
      </c>
      <c r="B21" s="14">
        <f t="shared" ref="B21:H21" si="2">SUM(B17:B20)</f>
        <v>783</v>
      </c>
      <c r="C21" s="14">
        <f t="shared" si="2"/>
        <v>133</v>
      </c>
      <c r="D21" s="14">
        <f t="shared" si="2"/>
        <v>20</v>
      </c>
      <c r="E21" s="14">
        <f t="shared" si="2"/>
        <v>21</v>
      </c>
      <c r="F21" s="14">
        <f t="shared" si="2"/>
        <v>1</v>
      </c>
      <c r="G21" s="14">
        <f t="shared" si="2"/>
        <v>0</v>
      </c>
      <c r="H21" s="14">
        <f t="shared" si="2"/>
        <v>1</v>
      </c>
      <c r="I21" s="14">
        <f t="shared" si="0"/>
        <v>959</v>
      </c>
    </row>
    <row r="22" spans="1:9" ht="21" customHeight="1">
      <c r="A22" s="15" t="s">
        <v>27</v>
      </c>
      <c r="B22" s="16">
        <v>191</v>
      </c>
      <c r="C22" s="16">
        <v>24</v>
      </c>
      <c r="D22" s="16">
        <v>6</v>
      </c>
      <c r="E22" s="16">
        <v>2</v>
      </c>
      <c r="F22" s="16">
        <v>0</v>
      </c>
      <c r="G22" s="16">
        <v>0</v>
      </c>
      <c r="H22" s="16">
        <v>1</v>
      </c>
      <c r="I22" s="14">
        <f t="shared" si="0"/>
        <v>224</v>
      </c>
    </row>
    <row r="23" spans="1:9" ht="21" customHeight="1">
      <c r="A23" s="15" t="s">
        <v>28</v>
      </c>
      <c r="B23" s="16">
        <v>145</v>
      </c>
      <c r="C23" s="16">
        <v>27</v>
      </c>
      <c r="D23" s="16">
        <v>4</v>
      </c>
      <c r="E23" s="16">
        <v>3</v>
      </c>
      <c r="F23" s="16">
        <v>1</v>
      </c>
      <c r="G23" s="16">
        <v>0</v>
      </c>
      <c r="H23" s="16">
        <v>0</v>
      </c>
      <c r="I23" s="14">
        <f t="shared" si="0"/>
        <v>180</v>
      </c>
    </row>
    <row r="24" spans="1:9" ht="21" customHeight="1">
      <c r="A24" s="15" t="s">
        <v>29</v>
      </c>
      <c r="B24" s="16">
        <v>135</v>
      </c>
      <c r="C24" s="16">
        <v>27</v>
      </c>
      <c r="D24" s="16">
        <v>1</v>
      </c>
      <c r="E24" s="16">
        <v>3</v>
      </c>
      <c r="F24" s="16">
        <v>0</v>
      </c>
      <c r="G24" s="16">
        <v>0</v>
      </c>
      <c r="H24" s="16">
        <v>0</v>
      </c>
      <c r="I24" s="14">
        <f t="shared" si="0"/>
        <v>166</v>
      </c>
    </row>
    <row r="25" spans="1:9" ht="21" customHeight="1">
      <c r="A25" s="15" t="s">
        <v>30</v>
      </c>
      <c r="B25" s="16">
        <v>134</v>
      </c>
      <c r="C25" s="16">
        <v>33</v>
      </c>
      <c r="D25" s="16">
        <v>3</v>
      </c>
      <c r="E25" s="16">
        <v>3</v>
      </c>
      <c r="F25" s="16">
        <v>1</v>
      </c>
      <c r="G25" s="16">
        <v>0</v>
      </c>
      <c r="H25" s="16">
        <v>1</v>
      </c>
      <c r="I25" s="14">
        <f t="shared" si="0"/>
        <v>175</v>
      </c>
    </row>
    <row r="26" spans="1:9" ht="15" customHeight="1">
      <c r="A26" s="17" t="s">
        <v>22</v>
      </c>
      <c r="B26" s="18">
        <f>SUM(B22:B25)</f>
        <v>605</v>
      </c>
      <c r="C26" s="18">
        <f t="shared" ref="C26:H26" si="3">SUM(C22:C25)</f>
        <v>111</v>
      </c>
      <c r="D26" s="18">
        <f t="shared" si="3"/>
        <v>14</v>
      </c>
      <c r="E26" s="18">
        <f t="shared" si="3"/>
        <v>11</v>
      </c>
      <c r="F26" s="18">
        <f t="shared" si="3"/>
        <v>2</v>
      </c>
      <c r="G26" s="18">
        <f t="shared" si="3"/>
        <v>0</v>
      </c>
      <c r="H26" s="18">
        <f t="shared" si="3"/>
        <v>2</v>
      </c>
      <c r="I26" s="18">
        <f t="shared" si="0"/>
        <v>745</v>
      </c>
    </row>
    <row r="27" spans="1:9" ht="15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>
      <c r="A28" s="20" t="s">
        <v>31</v>
      </c>
      <c r="B28" s="21">
        <f>SUM(B16,B21,B26)</f>
        <v>2142</v>
      </c>
      <c r="C28" s="21">
        <f t="shared" ref="C28:I28" si="4">SUM(C16,C21,C26)</f>
        <v>423</v>
      </c>
      <c r="D28" s="21">
        <f t="shared" si="4"/>
        <v>58</v>
      </c>
      <c r="E28" s="21">
        <f t="shared" si="4"/>
        <v>39</v>
      </c>
      <c r="F28" s="21">
        <f t="shared" si="4"/>
        <v>5</v>
      </c>
      <c r="G28" s="21">
        <f t="shared" si="4"/>
        <v>0</v>
      </c>
      <c r="H28" s="21">
        <f t="shared" si="4"/>
        <v>4</v>
      </c>
      <c r="I28" s="21">
        <f t="shared" si="4"/>
        <v>2671</v>
      </c>
    </row>
    <row r="29" spans="1:9" ht="1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21" customHeight="1">
      <c r="A30" s="22" t="s">
        <v>32</v>
      </c>
      <c r="B30" s="23">
        <v>152</v>
      </c>
      <c r="C30" s="23">
        <v>28</v>
      </c>
      <c r="D30" s="23">
        <v>5</v>
      </c>
      <c r="E30" s="23">
        <v>4</v>
      </c>
      <c r="F30" s="23">
        <v>1</v>
      </c>
      <c r="G30" s="23">
        <v>0</v>
      </c>
      <c r="H30" s="23">
        <v>0</v>
      </c>
      <c r="I30" s="24">
        <f t="shared" ref="I30:I44" si="5">SUM(B30:H30)</f>
        <v>190</v>
      </c>
    </row>
    <row r="31" spans="1:9" ht="21" customHeight="1">
      <c r="A31" s="15" t="s">
        <v>33</v>
      </c>
      <c r="B31" s="16">
        <v>173</v>
      </c>
      <c r="C31" s="16">
        <v>44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4">
        <f t="shared" si="5"/>
        <v>219</v>
      </c>
    </row>
    <row r="32" spans="1:9" ht="21" customHeight="1">
      <c r="A32" s="15" t="s">
        <v>34</v>
      </c>
      <c r="B32" s="16">
        <v>217</v>
      </c>
      <c r="C32" s="16">
        <v>49</v>
      </c>
      <c r="D32" s="16">
        <v>5</v>
      </c>
      <c r="E32" s="16">
        <v>2</v>
      </c>
      <c r="F32" s="16">
        <v>1</v>
      </c>
      <c r="G32" s="16">
        <v>0</v>
      </c>
      <c r="H32" s="16">
        <v>0</v>
      </c>
      <c r="I32" s="14">
        <f t="shared" si="5"/>
        <v>274</v>
      </c>
    </row>
    <row r="33" spans="1:9" ht="21" customHeight="1">
      <c r="A33" s="15" t="s">
        <v>35</v>
      </c>
      <c r="B33" s="16">
        <v>199</v>
      </c>
      <c r="C33" s="16">
        <v>34</v>
      </c>
      <c r="D33" s="16">
        <v>3</v>
      </c>
      <c r="E33" s="16">
        <v>0</v>
      </c>
      <c r="F33" s="16">
        <v>0</v>
      </c>
      <c r="G33" s="16">
        <v>0</v>
      </c>
      <c r="H33" s="16">
        <v>0</v>
      </c>
      <c r="I33" s="14">
        <f t="shared" si="5"/>
        <v>236</v>
      </c>
    </row>
    <row r="34" spans="1:9" ht="15" customHeight="1">
      <c r="A34" s="17" t="s">
        <v>22</v>
      </c>
      <c r="B34" s="14">
        <f t="shared" ref="B34:H34" si="6">SUM(B30:B33)</f>
        <v>741</v>
      </c>
      <c r="C34" s="14">
        <f t="shared" si="6"/>
        <v>155</v>
      </c>
      <c r="D34" s="14">
        <f t="shared" si="6"/>
        <v>14</v>
      </c>
      <c r="E34" s="14">
        <f t="shared" si="6"/>
        <v>7</v>
      </c>
      <c r="F34" s="14">
        <f t="shared" si="6"/>
        <v>2</v>
      </c>
      <c r="G34" s="14">
        <f t="shared" si="6"/>
        <v>0</v>
      </c>
      <c r="H34" s="14">
        <f t="shared" si="6"/>
        <v>0</v>
      </c>
      <c r="I34" s="14">
        <f t="shared" si="5"/>
        <v>919</v>
      </c>
    </row>
    <row r="35" spans="1:9" ht="21" customHeight="1">
      <c r="A35" s="15" t="s">
        <v>36</v>
      </c>
      <c r="B35" s="16">
        <v>186</v>
      </c>
      <c r="C35" s="16">
        <v>22</v>
      </c>
      <c r="D35" s="16">
        <v>0</v>
      </c>
      <c r="E35" s="16">
        <v>3</v>
      </c>
      <c r="F35" s="16">
        <v>0</v>
      </c>
      <c r="G35" s="16">
        <v>0</v>
      </c>
      <c r="H35" s="16">
        <v>0</v>
      </c>
      <c r="I35" s="14">
        <f t="shared" si="5"/>
        <v>211</v>
      </c>
    </row>
    <row r="36" spans="1:9" ht="21" customHeight="1">
      <c r="A36" s="15" t="s">
        <v>37</v>
      </c>
      <c r="B36" s="16">
        <v>211</v>
      </c>
      <c r="C36" s="16">
        <v>21</v>
      </c>
      <c r="D36" s="16">
        <v>2</v>
      </c>
      <c r="E36" s="16">
        <v>1</v>
      </c>
      <c r="F36" s="16">
        <v>1</v>
      </c>
      <c r="G36" s="16">
        <v>0</v>
      </c>
      <c r="H36" s="16">
        <v>0</v>
      </c>
      <c r="I36" s="14">
        <f t="shared" si="5"/>
        <v>236</v>
      </c>
    </row>
    <row r="37" spans="1:9" ht="21" customHeight="1">
      <c r="A37" s="15" t="s">
        <v>38</v>
      </c>
      <c r="B37" s="16">
        <v>248</v>
      </c>
      <c r="C37" s="16">
        <v>17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4">
        <f t="shared" si="5"/>
        <v>268</v>
      </c>
    </row>
    <row r="38" spans="1:9" ht="21" customHeight="1">
      <c r="A38" s="15" t="s">
        <v>39</v>
      </c>
      <c r="B38" s="16">
        <v>200</v>
      </c>
      <c r="C38" s="16">
        <v>14</v>
      </c>
      <c r="D38" s="16">
        <v>0</v>
      </c>
      <c r="E38" s="16">
        <v>1</v>
      </c>
      <c r="F38" s="16">
        <v>2</v>
      </c>
      <c r="G38" s="16">
        <v>0</v>
      </c>
      <c r="H38" s="16">
        <v>0</v>
      </c>
      <c r="I38" s="14">
        <f t="shared" si="5"/>
        <v>217</v>
      </c>
    </row>
    <row r="39" spans="1:9" ht="15" customHeight="1">
      <c r="A39" s="17" t="s">
        <v>22</v>
      </c>
      <c r="B39" s="14">
        <f t="shared" ref="B39:H39" si="7">SUM(B35:B38)</f>
        <v>845</v>
      </c>
      <c r="C39" s="14">
        <f t="shared" si="7"/>
        <v>74</v>
      </c>
      <c r="D39" s="14">
        <f t="shared" si="7"/>
        <v>3</v>
      </c>
      <c r="E39" s="14">
        <f t="shared" si="7"/>
        <v>7</v>
      </c>
      <c r="F39" s="14">
        <f t="shared" si="7"/>
        <v>3</v>
      </c>
      <c r="G39" s="14">
        <f t="shared" si="7"/>
        <v>0</v>
      </c>
      <c r="H39" s="14">
        <f t="shared" si="7"/>
        <v>0</v>
      </c>
      <c r="I39" s="14">
        <f t="shared" si="5"/>
        <v>932</v>
      </c>
    </row>
    <row r="40" spans="1:9" ht="21" customHeight="1">
      <c r="A40" s="15" t="s">
        <v>40</v>
      </c>
      <c r="B40" s="16">
        <v>161</v>
      </c>
      <c r="C40" s="16">
        <v>14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4">
        <f t="shared" si="5"/>
        <v>176</v>
      </c>
    </row>
    <row r="41" spans="1:9" ht="21" customHeight="1">
      <c r="A41" s="15" t="s">
        <v>41</v>
      </c>
      <c r="B41" s="16">
        <v>149</v>
      </c>
      <c r="C41" s="16">
        <v>9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4">
        <f t="shared" si="5"/>
        <v>159</v>
      </c>
    </row>
    <row r="42" spans="1:9" ht="21" customHeight="1">
      <c r="A42" s="15" t="s">
        <v>42</v>
      </c>
      <c r="B42" s="16">
        <v>126</v>
      </c>
      <c r="C42" s="16">
        <v>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4">
        <f t="shared" si="5"/>
        <v>134</v>
      </c>
    </row>
    <row r="43" spans="1:9" ht="21" customHeight="1">
      <c r="A43" s="15" t="s">
        <v>43</v>
      </c>
      <c r="B43" s="16">
        <v>130</v>
      </c>
      <c r="C43" s="16">
        <v>12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4">
        <f t="shared" si="5"/>
        <v>143</v>
      </c>
    </row>
    <row r="44" spans="1:9" ht="15" customHeight="1">
      <c r="A44" s="14" t="s">
        <v>22</v>
      </c>
      <c r="B44" s="14">
        <f t="shared" ref="B44:H44" si="8">SUM(B40:B43)</f>
        <v>566</v>
      </c>
      <c r="C44" s="14">
        <f t="shared" si="8"/>
        <v>43</v>
      </c>
      <c r="D44" s="14">
        <f t="shared" si="8"/>
        <v>1</v>
      </c>
      <c r="E44" s="14">
        <f t="shared" si="8"/>
        <v>2</v>
      </c>
      <c r="F44" s="14">
        <f t="shared" si="8"/>
        <v>0</v>
      </c>
      <c r="G44" s="14">
        <f t="shared" si="8"/>
        <v>0</v>
      </c>
      <c r="H44" s="14">
        <f t="shared" si="8"/>
        <v>0</v>
      </c>
      <c r="I44" s="14">
        <f t="shared" si="5"/>
        <v>612</v>
      </c>
    </row>
    <row r="45" spans="1:9" ht="13.5" customHeight="1"/>
    <row r="46" spans="1:9" ht="15" customHeight="1">
      <c r="A46" s="25" t="s">
        <v>31</v>
      </c>
      <c r="B46" s="14">
        <f>SUM(B34,B39,B44)</f>
        <v>2152</v>
      </c>
      <c r="C46" s="14">
        <f t="shared" ref="C46:I46" si="9">SUM(C34,C39,C44)</f>
        <v>272</v>
      </c>
      <c r="D46" s="14">
        <f t="shared" si="9"/>
        <v>18</v>
      </c>
      <c r="E46" s="14">
        <f t="shared" si="9"/>
        <v>16</v>
      </c>
      <c r="F46" s="14">
        <f t="shared" si="9"/>
        <v>5</v>
      </c>
      <c r="G46" s="14">
        <f t="shared" si="9"/>
        <v>0</v>
      </c>
      <c r="H46" s="14">
        <f t="shared" si="9"/>
        <v>0</v>
      </c>
      <c r="I46" s="14">
        <f t="shared" si="9"/>
        <v>2463</v>
      </c>
    </row>
  </sheetData>
  <sheetProtection sheet="1" objects="1" scenarios="1"/>
  <mergeCells count="2">
    <mergeCell ref="B9:I9"/>
    <mergeCell ref="B10:I10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6"/>
  <sheetViews>
    <sheetView showGridLines="0" showRowColHeaders="0" zoomScale="80" zoomScaleNormal="8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defaultColWidth="9" defaultRowHeight="14.5"/>
  <cols>
    <col min="1" max="1" width="15.7265625" customWidth="1"/>
    <col min="2" max="8" width="16.7265625" customWidth="1"/>
  </cols>
  <sheetData>
    <row r="2" spans="1:9" ht="38.15" customHeight="1"/>
    <row r="3" spans="1:9" ht="33" customHeight="1">
      <c r="A3" s="1" t="s">
        <v>10</v>
      </c>
    </row>
    <row r="4" spans="1:9" ht="15" customHeight="1">
      <c r="A4" s="2" t="s">
        <v>1</v>
      </c>
    </row>
    <row r="5" spans="1:9" ht="15.75" customHeight="1"/>
    <row r="6" spans="1:9" ht="21" customHeight="1">
      <c r="A6" s="3" t="s">
        <v>2</v>
      </c>
      <c r="B6" s="4" t="s">
        <v>11</v>
      </c>
      <c r="C6" s="4"/>
      <c r="D6" s="4"/>
      <c r="E6" s="4"/>
      <c r="F6" s="4"/>
      <c r="G6" s="4"/>
      <c r="H6" s="4"/>
    </row>
    <row r="8" spans="1:9" ht="21" customHeight="1">
      <c r="A8" s="3"/>
      <c r="B8" s="11"/>
      <c r="C8" s="11"/>
      <c r="D8" s="11"/>
      <c r="E8" s="11"/>
      <c r="F8" s="11"/>
      <c r="G8" s="11"/>
      <c r="H8" s="11"/>
    </row>
    <row r="9" spans="1:9" ht="15.75" customHeight="1">
      <c r="B9" s="28" t="s">
        <v>45</v>
      </c>
      <c r="C9" s="28"/>
      <c r="D9" s="28"/>
      <c r="E9" s="28"/>
      <c r="F9" s="28"/>
      <c r="G9" s="28"/>
      <c r="H9" s="28"/>
      <c r="I9" s="28"/>
    </row>
    <row r="10" spans="1:9" ht="21" customHeight="1">
      <c r="B10" s="29" t="s">
        <v>46</v>
      </c>
      <c r="C10" s="29"/>
      <c r="D10" s="29"/>
      <c r="E10" s="29"/>
      <c r="F10" s="29"/>
      <c r="G10" s="29"/>
      <c r="H10" s="29"/>
      <c r="I10" s="29"/>
    </row>
    <row r="11" spans="1:9" ht="33" customHeight="1">
      <c r="A11" s="12" t="s">
        <v>14</v>
      </c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 t="s">
        <v>15</v>
      </c>
      <c r="H11" s="13" t="s">
        <v>16</v>
      </c>
      <c r="I11" s="14" t="s">
        <v>17</v>
      </c>
    </row>
    <row r="12" spans="1:9" ht="21" customHeight="1">
      <c r="A12" s="15" t="s">
        <v>18</v>
      </c>
      <c r="B12" s="16">
        <v>328</v>
      </c>
      <c r="C12" s="16">
        <v>75</v>
      </c>
      <c r="D12" s="16">
        <v>18</v>
      </c>
      <c r="E12" s="16">
        <v>19</v>
      </c>
      <c r="F12" s="16">
        <v>1</v>
      </c>
      <c r="G12" s="16">
        <v>0</v>
      </c>
      <c r="H12" s="16">
        <v>0</v>
      </c>
      <c r="I12" s="14">
        <f t="shared" ref="I12:I26" si="0">SUM(B12:H12)</f>
        <v>441</v>
      </c>
    </row>
    <row r="13" spans="1:9" ht="21" customHeight="1">
      <c r="A13" s="15" t="s">
        <v>19</v>
      </c>
      <c r="B13" s="16">
        <v>353</v>
      </c>
      <c r="C13" s="16">
        <v>74</v>
      </c>
      <c r="D13" s="16">
        <v>12</v>
      </c>
      <c r="E13" s="16">
        <v>17</v>
      </c>
      <c r="F13" s="16">
        <v>2</v>
      </c>
      <c r="G13" s="16">
        <v>0</v>
      </c>
      <c r="H13" s="16">
        <v>0</v>
      </c>
      <c r="I13" s="14">
        <f t="shared" si="0"/>
        <v>458</v>
      </c>
    </row>
    <row r="14" spans="1:9" ht="21" customHeight="1">
      <c r="A14" s="15" t="s">
        <v>20</v>
      </c>
      <c r="B14" s="16">
        <v>383</v>
      </c>
      <c r="C14" s="16">
        <v>83</v>
      </c>
      <c r="D14" s="16">
        <v>16</v>
      </c>
      <c r="E14" s="16">
        <v>23</v>
      </c>
      <c r="F14" s="16">
        <v>0</v>
      </c>
      <c r="G14" s="16">
        <v>0</v>
      </c>
      <c r="H14" s="16">
        <v>3</v>
      </c>
      <c r="I14" s="14">
        <f t="shared" si="0"/>
        <v>508</v>
      </c>
    </row>
    <row r="15" spans="1:9" ht="21" customHeight="1">
      <c r="A15" s="15" t="s">
        <v>21</v>
      </c>
      <c r="B15" s="16">
        <v>391</v>
      </c>
      <c r="C15" s="16">
        <v>82</v>
      </c>
      <c r="D15" s="16">
        <v>12</v>
      </c>
      <c r="E15" s="16">
        <v>13</v>
      </c>
      <c r="F15" s="16">
        <v>0</v>
      </c>
      <c r="G15" s="16">
        <v>0</v>
      </c>
      <c r="H15" s="16">
        <v>0</v>
      </c>
      <c r="I15" s="14">
        <f t="shared" si="0"/>
        <v>498</v>
      </c>
    </row>
    <row r="16" spans="1:9" ht="15" customHeight="1">
      <c r="A16" s="17" t="s">
        <v>22</v>
      </c>
      <c r="B16" s="14">
        <f t="shared" ref="B16:H16" si="1">SUM(B12:B15)</f>
        <v>1455</v>
      </c>
      <c r="C16" s="14">
        <f t="shared" si="1"/>
        <v>314</v>
      </c>
      <c r="D16" s="14">
        <f t="shared" si="1"/>
        <v>58</v>
      </c>
      <c r="E16" s="14">
        <f t="shared" si="1"/>
        <v>72</v>
      </c>
      <c r="F16" s="14">
        <f t="shared" si="1"/>
        <v>3</v>
      </c>
      <c r="G16" s="14">
        <f t="shared" si="1"/>
        <v>0</v>
      </c>
      <c r="H16" s="14">
        <f t="shared" si="1"/>
        <v>3</v>
      </c>
      <c r="I16" s="14">
        <f t="shared" si="0"/>
        <v>1905</v>
      </c>
    </row>
    <row r="17" spans="1:9" ht="21" customHeight="1">
      <c r="A17" s="15" t="s">
        <v>23</v>
      </c>
      <c r="B17" s="16">
        <v>341</v>
      </c>
      <c r="C17" s="16">
        <v>66</v>
      </c>
      <c r="D17" s="16">
        <v>12</v>
      </c>
      <c r="E17" s="16">
        <v>17</v>
      </c>
      <c r="F17" s="16">
        <v>1</v>
      </c>
      <c r="G17" s="16">
        <v>0</v>
      </c>
      <c r="H17" s="16">
        <v>0</v>
      </c>
      <c r="I17" s="14">
        <f t="shared" si="0"/>
        <v>437</v>
      </c>
    </row>
    <row r="18" spans="1:9" ht="21" customHeight="1">
      <c r="A18" s="15" t="s">
        <v>24</v>
      </c>
      <c r="B18" s="16">
        <v>295</v>
      </c>
      <c r="C18" s="16">
        <v>81</v>
      </c>
      <c r="D18" s="16">
        <v>23</v>
      </c>
      <c r="E18" s="16">
        <v>15</v>
      </c>
      <c r="F18" s="16">
        <v>2</v>
      </c>
      <c r="G18" s="16">
        <v>0</v>
      </c>
      <c r="H18" s="16">
        <v>0</v>
      </c>
      <c r="I18" s="14">
        <f t="shared" si="0"/>
        <v>416</v>
      </c>
    </row>
    <row r="19" spans="1:9" ht="21" customHeight="1">
      <c r="A19" s="15" t="s">
        <v>25</v>
      </c>
      <c r="B19" s="16">
        <v>329</v>
      </c>
      <c r="C19" s="16">
        <v>59</v>
      </c>
      <c r="D19" s="16">
        <v>12</v>
      </c>
      <c r="E19" s="16">
        <v>15</v>
      </c>
      <c r="F19" s="16">
        <v>0</v>
      </c>
      <c r="G19" s="16">
        <v>0</v>
      </c>
      <c r="H19" s="16">
        <v>1</v>
      </c>
      <c r="I19" s="14">
        <f t="shared" si="0"/>
        <v>416</v>
      </c>
    </row>
    <row r="20" spans="1:9" ht="21" customHeight="1">
      <c r="A20" s="15" t="s">
        <v>26</v>
      </c>
      <c r="B20" s="16">
        <v>257</v>
      </c>
      <c r="C20" s="16">
        <v>55</v>
      </c>
      <c r="D20" s="16">
        <v>9</v>
      </c>
      <c r="E20" s="16">
        <v>12</v>
      </c>
      <c r="F20" s="16">
        <v>1</v>
      </c>
      <c r="G20" s="16">
        <v>0</v>
      </c>
      <c r="H20" s="16">
        <v>0</v>
      </c>
      <c r="I20" s="14">
        <f t="shared" si="0"/>
        <v>334</v>
      </c>
    </row>
    <row r="21" spans="1:9" ht="15" customHeight="1">
      <c r="A21" s="17" t="s">
        <v>22</v>
      </c>
      <c r="B21" s="14">
        <f t="shared" ref="B21:H21" si="2">SUM(B17:B20)</f>
        <v>1222</v>
      </c>
      <c r="C21" s="14">
        <f t="shared" si="2"/>
        <v>261</v>
      </c>
      <c r="D21" s="14">
        <f t="shared" si="2"/>
        <v>56</v>
      </c>
      <c r="E21" s="14">
        <f t="shared" si="2"/>
        <v>59</v>
      </c>
      <c r="F21" s="14">
        <f t="shared" si="2"/>
        <v>4</v>
      </c>
      <c r="G21" s="14">
        <f t="shared" si="2"/>
        <v>0</v>
      </c>
      <c r="H21" s="14">
        <f t="shared" si="2"/>
        <v>1</v>
      </c>
      <c r="I21" s="14">
        <f t="shared" si="0"/>
        <v>1603</v>
      </c>
    </row>
    <row r="22" spans="1:9" ht="21" customHeight="1">
      <c r="A22" s="15" t="s">
        <v>27</v>
      </c>
      <c r="B22" s="16">
        <v>244</v>
      </c>
      <c r="C22" s="16">
        <v>45</v>
      </c>
      <c r="D22" s="16">
        <v>15</v>
      </c>
      <c r="E22" s="16">
        <v>18</v>
      </c>
      <c r="F22" s="16">
        <v>0</v>
      </c>
      <c r="G22" s="16">
        <v>0</v>
      </c>
      <c r="H22" s="16">
        <v>0</v>
      </c>
      <c r="I22" s="14">
        <f t="shared" si="0"/>
        <v>322</v>
      </c>
    </row>
    <row r="23" spans="1:9" ht="21" customHeight="1">
      <c r="A23" s="15" t="s">
        <v>28</v>
      </c>
      <c r="B23" s="16">
        <v>210</v>
      </c>
      <c r="C23" s="16">
        <v>35</v>
      </c>
      <c r="D23" s="16">
        <v>8</v>
      </c>
      <c r="E23" s="16">
        <v>17</v>
      </c>
      <c r="F23" s="16">
        <v>2</v>
      </c>
      <c r="G23" s="16">
        <v>1</v>
      </c>
      <c r="H23" s="16">
        <v>0</v>
      </c>
      <c r="I23" s="14">
        <f t="shared" si="0"/>
        <v>273</v>
      </c>
    </row>
    <row r="24" spans="1:9" ht="21" customHeight="1">
      <c r="A24" s="15" t="s">
        <v>29</v>
      </c>
      <c r="B24" s="16">
        <v>158</v>
      </c>
      <c r="C24" s="16">
        <v>43</v>
      </c>
      <c r="D24" s="16">
        <v>11</v>
      </c>
      <c r="E24" s="16">
        <v>17</v>
      </c>
      <c r="F24" s="16">
        <v>2</v>
      </c>
      <c r="G24" s="16">
        <v>0</v>
      </c>
      <c r="H24" s="16">
        <v>0</v>
      </c>
      <c r="I24" s="14">
        <f t="shared" si="0"/>
        <v>231</v>
      </c>
    </row>
    <row r="25" spans="1:9" ht="21" customHeight="1">
      <c r="A25" s="15" t="s">
        <v>30</v>
      </c>
      <c r="B25" s="16">
        <v>167</v>
      </c>
      <c r="C25" s="16">
        <v>50</v>
      </c>
      <c r="D25" s="16">
        <v>20</v>
      </c>
      <c r="E25" s="16">
        <v>19</v>
      </c>
      <c r="F25" s="16">
        <v>2</v>
      </c>
      <c r="G25" s="16">
        <v>1</v>
      </c>
      <c r="H25" s="16">
        <v>0</v>
      </c>
      <c r="I25" s="14">
        <f t="shared" si="0"/>
        <v>259</v>
      </c>
    </row>
    <row r="26" spans="1:9" ht="15" customHeight="1">
      <c r="A26" s="17" t="s">
        <v>22</v>
      </c>
      <c r="B26" s="18">
        <f>SUM(B22:B25)</f>
        <v>779</v>
      </c>
      <c r="C26" s="18">
        <f t="shared" ref="C26:H26" si="3">SUM(C22:C25)</f>
        <v>173</v>
      </c>
      <c r="D26" s="18">
        <f t="shared" si="3"/>
        <v>54</v>
      </c>
      <c r="E26" s="18">
        <f t="shared" si="3"/>
        <v>71</v>
      </c>
      <c r="F26" s="18">
        <f t="shared" si="3"/>
        <v>6</v>
      </c>
      <c r="G26" s="18">
        <f t="shared" si="3"/>
        <v>2</v>
      </c>
      <c r="H26" s="18">
        <f t="shared" si="3"/>
        <v>0</v>
      </c>
      <c r="I26" s="18">
        <f t="shared" si="0"/>
        <v>1085</v>
      </c>
    </row>
    <row r="27" spans="1:9" ht="15" customHeight="1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" customHeight="1">
      <c r="A28" s="20" t="s">
        <v>31</v>
      </c>
      <c r="B28" s="21">
        <f>SUM(B16,B21,B26)</f>
        <v>3456</v>
      </c>
      <c r="C28" s="21">
        <f t="shared" ref="C28:I28" si="4">SUM(C16,C21,C26)</f>
        <v>748</v>
      </c>
      <c r="D28" s="21">
        <f t="shared" si="4"/>
        <v>168</v>
      </c>
      <c r="E28" s="21">
        <f t="shared" si="4"/>
        <v>202</v>
      </c>
      <c r="F28" s="21">
        <f t="shared" si="4"/>
        <v>13</v>
      </c>
      <c r="G28" s="21">
        <f t="shared" si="4"/>
        <v>2</v>
      </c>
      <c r="H28" s="21">
        <f t="shared" si="4"/>
        <v>4</v>
      </c>
      <c r="I28" s="21">
        <f t="shared" si="4"/>
        <v>4593</v>
      </c>
    </row>
    <row r="29" spans="1:9" ht="1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21" customHeight="1">
      <c r="A30" s="22" t="s">
        <v>32</v>
      </c>
      <c r="B30" s="23">
        <v>363</v>
      </c>
      <c r="C30" s="23">
        <v>70</v>
      </c>
      <c r="D30" s="23">
        <v>9</v>
      </c>
      <c r="E30" s="23">
        <v>8</v>
      </c>
      <c r="F30" s="23">
        <v>1</v>
      </c>
      <c r="G30" s="23">
        <v>0</v>
      </c>
      <c r="H30" s="23">
        <v>1</v>
      </c>
      <c r="I30" s="24">
        <f t="shared" ref="I30:I44" si="5">SUM(B30:H30)</f>
        <v>452</v>
      </c>
    </row>
    <row r="31" spans="1:9" ht="21" customHeight="1">
      <c r="A31" s="15" t="s">
        <v>33</v>
      </c>
      <c r="B31" s="16">
        <v>408</v>
      </c>
      <c r="C31" s="16">
        <v>74</v>
      </c>
      <c r="D31" s="16">
        <v>7</v>
      </c>
      <c r="E31" s="16">
        <v>7</v>
      </c>
      <c r="F31" s="16">
        <v>2</v>
      </c>
      <c r="G31" s="16">
        <v>1</v>
      </c>
      <c r="H31" s="16">
        <v>0</v>
      </c>
      <c r="I31" s="14">
        <f t="shared" si="5"/>
        <v>499</v>
      </c>
    </row>
    <row r="32" spans="1:9" ht="21" customHeight="1">
      <c r="A32" s="15" t="s">
        <v>34</v>
      </c>
      <c r="B32" s="16">
        <v>411</v>
      </c>
      <c r="C32" s="16">
        <v>66</v>
      </c>
      <c r="D32" s="16">
        <v>9</v>
      </c>
      <c r="E32" s="16">
        <v>9</v>
      </c>
      <c r="F32" s="16">
        <v>0</v>
      </c>
      <c r="G32" s="16">
        <v>0</v>
      </c>
      <c r="H32" s="16">
        <v>0</v>
      </c>
      <c r="I32" s="14">
        <f t="shared" si="5"/>
        <v>495</v>
      </c>
    </row>
    <row r="33" spans="1:9" ht="21" customHeight="1">
      <c r="A33" s="15" t="s">
        <v>35</v>
      </c>
      <c r="B33" s="16">
        <v>425</v>
      </c>
      <c r="C33" s="16">
        <v>58</v>
      </c>
      <c r="D33" s="16">
        <v>9</v>
      </c>
      <c r="E33" s="16">
        <v>11</v>
      </c>
      <c r="F33" s="16">
        <v>1</v>
      </c>
      <c r="G33" s="16">
        <v>0</v>
      </c>
      <c r="H33" s="16">
        <v>0</v>
      </c>
      <c r="I33" s="14">
        <f t="shared" si="5"/>
        <v>504</v>
      </c>
    </row>
    <row r="34" spans="1:9" ht="15" customHeight="1">
      <c r="A34" s="17" t="s">
        <v>22</v>
      </c>
      <c r="B34" s="14">
        <f t="shared" ref="B34:H34" si="6">SUM(B30:B33)</f>
        <v>1607</v>
      </c>
      <c r="C34" s="14">
        <f t="shared" si="6"/>
        <v>268</v>
      </c>
      <c r="D34" s="14">
        <f t="shared" si="6"/>
        <v>34</v>
      </c>
      <c r="E34" s="14">
        <f t="shared" si="6"/>
        <v>35</v>
      </c>
      <c r="F34" s="14">
        <f t="shared" si="6"/>
        <v>4</v>
      </c>
      <c r="G34" s="14">
        <f t="shared" si="6"/>
        <v>1</v>
      </c>
      <c r="H34" s="14">
        <f t="shared" si="6"/>
        <v>1</v>
      </c>
      <c r="I34" s="14">
        <f t="shared" si="5"/>
        <v>1950</v>
      </c>
    </row>
    <row r="35" spans="1:9" ht="21" customHeight="1">
      <c r="A35" s="15" t="s">
        <v>36</v>
      </c>
      <c r="B35" s="16">
        <v>426</v>
      </c>
      <c r="C35" s="16">
        <v>44</v>
      </c>
      <c r="D35" s="16">
        <v>3</v>
      </c>
      <c r="E35" s="16">
        <v>7</v>
      </c>
      <c r="F35" s="16">
        <v>0</v>
      </c>
      <c r="G35" s="16">
        <v>0</v>
      </c>
      <c r="H35" s="16">
        <v>1</v>
      </c>
      <c r="I35" s="14">
        <f t="shared" si="5"/>
        <v>481</v>
      </c>
    </row>
    <row r="36" spans="1:9" ht="21" customHeight="1">
      <c r="A36" s="15" t="s">
        <v>37</v>
      </c>
      <c r="B36" s="16">
        <v>380</v>
      </c>
      <c r="C36" s="16">
        <v>42</v>
      </c>
      <c r="D36" s="16">
        <v>4</v>
      </c>
      <c r="E36" s="16">
        <v>4</v>
      </c>
      <c r="F36" s="16">
        <v>0</v>
      </c>
      <c r="G36" s="16">
        <v>0</v>
      </c>
      <c r="H36" s="16">
        <v>1</v>
      </c>
      <c r="I36" s="14">
        <f t="shared" si="5"/>
        <v>431</v>
      </c>
    </row>
    <row r="37" spans="1:9" ht="21" customHeight="1">
      <c r="A37" s="15" t="s">
        <v>38</v>
      </c>
      <c r="B37" s="16">
        <v>373</v>
      </c>
      <c r="C37" s="16">
        <v>37</v>
      </c>
      <c r="D37" s="16">
        <v>5</v>
      </c>
      <c r="E37" s="16">
        <v>6</v>
      </c>
      <c r="F37" s="16">
        <v>1</v>
      </c>
      <c r="G37" s="16">
        <v>0</v>
      </c>
      <c r="H37" s="16">
        <v>0</v>
      </c>
      <c r="I37" s="14">
        <f t="shared" si="5"/>
        <v>422</v>
      </c>
    </row>
    <row r="38" spans="1:9" ht="21" customHeight="1">
      <c r="A38" s="15" t="s">
        <v>39</v>
      </c>
      <c r="B38" s="16">
        <v>387</v>
      </c>
      <c r="C38" s="16">
        <v>27</v>
      </c>
      <c r="D38" s="16">
        <v>3</v>
      </c>
      <c r="E38" s="16">
        <v>8</v>
      </c>
      <c r="F38" s="16">
        <v>0</v>
      </c>
      <c r="G38" s="16">
        <v>0</v>
      </c>
      <c r="H38" s="16">
        <v>0</v>
      </c>
      <c r="I38" s="14">
        <f t="shared" si="5"/>
        <v>425</v>
      </c>
    </row>
    <row r="39" spans="1:9" ht="15" customHeight="1">
      <c r="A39" s="17" t="s">
        <v>22</v>
      </c>
      <c r="B39" s="14">
        <f t="shared" ref="B39:H39" si="7">SUM(B35:B38)</f>
        <v>1566</v>
      </c>
      <c r="C39" s="14">
        <f t="shared" si="7"/>
        <v>150</v>
      </c>
      <c r="D39" s="14">
        <f t="shared" si="7"/>
        <v>15</v>
      </c>
      <c r="E39" s="14">
        <f t="shared" si="7"/>
        <v>25</v>
      </c>
      <c r="F39" s="14">
        <f t="shared" si="7"/>
        <v>1</v>
      </c>
      <c r="G39" s="14">
        <f t="shared" si="7"/>
        <v>0</v>
      </c>
      <c r="H39" s="14">
        <f t="shared" si="7"/>
        <v>2</v>
      </c>
      <c r="I39" s="14">
        <f t="shared" si="5"/>
        <v>1759</v>
      </c>
    </row>
    <row r="40" spans="1:9" ht="21" customHeight="1">
      <c r="A40" s="15" t="s">
        <v>40</v>
      </c>
      <c r="B40" s="16">
        <v>340</v>
      </c>
      <c r="C40" s="16">
        <v>23</v>
      </c>
      <c r="D40" s="16">
        <v>4</v>
      </c>
      <c r="E40" s="16">
        <v>5</v>
      </c>
      <c r="F40" s="16">
        <v>0</v>
      </c>
      <c r="G40" s="16">
        <v>0</v>
      </c>
      <c r="H40" s="16">
        <v>1</v>
      </c>
      <c r="I40" s="14">
        <f t="shared" si="5"/>
        <v>373</v>
      </c>
    </row>
    <row r="41" spans="1:9" ht="21" customHeight="1">
      <c r="A41" s="15" t="s">
        <v>41</v>
      </c>
      <c r="B41" s="16">
        <v>319</v>
      </c>
      <c r="C41" s="16">
        <v>18</v>
      </c>
      <c r="D41" s="16">
        <v>4</v>
      </c>
      <c r="E41" s="16">
        <v>7</v>
      </c>
      <c r="F41" s="16">
        <v>0</v>
      </c>
      <c r="G41" s="16">
        <v>0</v>
      </c>
      <c r="H41" s="16">
        <v>0</v>
      </c>
      <c r="I41" s="14">
        <f t="shared" si="5"/>
        <v>348</v>
      </c>
    </row>
    <row r="42" spans="1:9" ht="21" customHeight="1">
      <c r="A42" s="15" t="s">
        <v>42</v>
      </c>
      <c r="B42" s="16">
        <v>223</v>
      </c>
      <c r="C42" s="16">
        <v>18</v>
      </c>
      <c r="D42" s="16">
        <v>2</v>
      </c>
      <c r="E42" s="16">
        <v>3</v>
      </c>
      <c r="F42" s="16">
        <v>0</v>
      </c>
      <c r="G42" s="16">
        <v>0</v>
      </c>
      <c r="H42" s="16">
        <v>0</v>
      </c>
      <c r="I42" s="14">
        <f t="shared" si="5"/>
        <v>246</v>
      </c>
    </row>
    <row r="43" spans="1:9" ht="21" customHeight="1">
      <c r="A43" s="15" t="s">
        <v>43</v>
      </c>
      <c r="B43" s="16">
        <v>195</v>
      </c>
      <c r="C43" s="16">
        <v>26</v>
      </c>
      <c r="D43" s="16">
        <v>1</v>
      </c>
      <c r="E43" s="16">
        <v>4</v>
      </c>
      <c r="F43" s="16">
        <v>1</v>
      </c>
      <c r="G43" s="16">
        <v>0</v>
      </c>
      <c r="H43" s="16">
        <v>0</v>
      </c>
      <c r="I43" s="14">
        <f t="shared" si="5"/>
        <v>227</v>
      </c>
    </row>
    <row r="44" spans="1:9" ht="15" customHeight="1">
      <c r="A44" s="14" t="s">
        <v>22</v>
      </c>
      <c r="B44" s="14">
        <f t="shared" ref="B44:H44" si="8">SUM(B40:B43)</f>
        <v>1077</v>
      </c>
      <c r="C44" s="14">
        <f t="shared" si="8"/>
        <v>85</v>
      </c>
      <c r="D44" s="14">
        <f t="shared" si="8"/>
        <v>11</v>
      </c>
      <c r="E44" s="14">
        <f t="shared" si="8"/>
        <v>19</v>
      </c>
      <c r="F44" s="14">
        <f t="shared" si="8"/>
        <v>1</v>
      </c>
      <c r="G44" s="14">
        <f t="shared" si="8"/>
        <v>0</v>
      </c>
      <c r="H44" s="14">
        <f t="shared" si="8"/>
        <v>1</v>
      </c>
      <c r="I44" s="14">
        <f t="shared" si="5"/>
        <v>1194</v>
      </c>
    </row>
    <row r="45" spans="1:9" ht="13.5" customHeight="1"/>
    <row r="46" spans="1:9" ht="15" customHeight="1">
      <c r="A46" s="25" t="s">
        <v>31</v>
      </c>
      <c r="B46" s="14">
        <f>SUM(B34,B39,B44)</f>
        <v>4250</v>
      </c>
      <c r="C46" s="14">
        <f t="shared" ref="C46:I46" si="9">SUM(C34,C39,C44)</f>
        <v>503</v>
      </c>
      <c r="D46" s="14">
        <f t="shared" si="9"/>
        <v>60</v>
      </c>
      <c r="E46" s="14">
        <f t="shared" si="9"/>
        <v>79</v>
      </c>
      <c r="F46" s="14">
        <f t="shared" si="9"/>
        <v>6</v>
      </c>
      <c r="G46" s="14">
        <f t="shared" si="9"/>
        <v>1</v>
      </c>
      <c r="H46" s="14">
        <f t="shared" si="9"/>
        <v>4</v>
      </c>
      <c r="I46" s="14">
        <f t="shared" si="9"/>
        <v>4903</v>
      </c>
    </row>
  </sheetData>
  <sheetProtection sheet="1" objects="1" scenarios="1"/>
  <mergeCells count="2">
    <mergeCell ref="B9:I9"/>
    <mergeCell ref="B10:I10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showRowColHeaders="0" workbookViewId="0">
      <selection activeCell="N18" sqref="N18"/>
    </sheetView>
  </sheetViews>
  <sheetFormatPr defaultColWidth="9" defaultRowHeight="14.5"/>
  <sheetData/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49A3-E7A9-42B9-8BE2-EF1C14A63390}">
  <dimension ref="A1:I28"/>
  <sheetViews>
    <sheetView tabSelected="1" workbookViewId="0">
      <selection activeCell="B26" sqref="B26"/>
    </sheetView>
  </sheetViews>
  <sheetFormatPr defaultRowHeight="14.5"/>
  <cols>
    <col min="2" max="2" width="41.453125" customWidth="1"/>
    <col min="3" max="3" width="14.453125" customWidth="1"/>
    <col min="4" max="4" width="11.26953125" bestFit="1" customWidth="1"/>
    <col min="5" max="5" width="9.90625" bestFit="1" customWidth="1"/>
    <col min="6" max="6" width="14.81640625" customWidth="1"/>
    <col min="7" max="7" width="11.26953125" bestFit="1" customWidth="1"/>
    <col min="8" max="8" width="9.90625" bestFit="1" customWidth="1"/>
  </cols>
  <sheetData>
    <row r="1" spans="1:9">
      <c r="A1" s="26" t="s">
        <v>58</v>
      </c>
    </row>
    <row r="2" spans="1:9">
      <c r="A2" s="26"/>
    </row>
    <row r="3" spans="1:9">
      <c r="A3" s="37" t="s">
        <v>67</v>
      </c>
      <c r="B3" s="38"/>
      <c r="C3" s="31" t="s">
        <v>53</v>
      </c>
      <c r="D3" s="31"/>
      <c r="E3" s="31"/>
      <c r="F3" s="31" t="s">
        <v>57</v>
      </c>
      <c r="G3" s="31"/>
      <c r="H3" s="31"/>
    </row>
    <row r="4" spans="1:9">
      <c r="A4" s="30"/>
      <c r="B4" s="30"/>
      <c r="C4" s="32" t="s">
        <v>54</v>
      </c>
      <c r="D4" s="32" t="s">
        <v>55</v>
      </c>
      <c r="E4" s="32" t="s">
        <v>56</v>
      </c>
      <c r="F4" s="32" t="s">
        <v>54</v>
      </c>
      <c r="G4" s="32" t="s">
        <v>55</v>
      </c>
      <c r="H4" s="32" t="s">
        <v>56</v>
      </c>
    </row>
    <row r="5" spans="1:9">
      <c r="A5" s="30" t="s">
        <v>47</v>
      </c>
      <c r="B5" s="32" t="s">
        <v>50</v>
      </c>
      <c r="C5" s="33">
        <v>1289</v>
      </c>
      <c r="D5" s="34">
        <f>SUM('Link 1'!$I$14,'Link 1'!$I$15,'Link 1'!$I$17,'Link 1'!$I$18)</f>
        <v>1199</v>
      </c>
      <c r="E5" s="35">
        <f>C5-D5</f>
        <v>90</v>
      </c>
      <c r="F5" s="33">
        <v>1269</v>
      </c>
      <c r="G5" s="34">
        <f>SUM('Link 1'!$I$32:$I$33,'Link 1'!I$35:I$36)</f>
        <v>1294</v>
      </c>
      <c r="H5" s="36">
        <f>F5-G5</f>
        <v>-25</v>
      </c>
    </row>
    <row r="6" spans="1:9">
      <c r="A6" s="30" t="s">
        <v>48</v>
      </c>
      <c r="B6" s="32" t="s">
        <v>51</v>
      </c>
      <c r="C6" s="33">
        <v>1132</v>
      </c>
      <c r="D6" s="34">
        <f>SUM('Link 2'!$I$14:$I$15,'Link 2'!$I$17:$I$18)</f>
        <v>1095</v>
      </c>
      <c r="E6" s="35">
        <f>C6-D6</f>
        <v>37</v>
      </c>
      <c r="F6" s="33">
        <v>833</v>
      </c>
      <c r="G6" s="34">
        <f>SUM('Link 2'!$I$32:$I$33,'Link 2'!$I$35:$I$36)</f>
        <v>957</v>
      </c>
      <c r="H6" s="36">
        <f>F6-G6</f>
        <v>-124</v>
      </c>
      <c r="I6" s="27">
        <f>(H6+H5)/(G5+G6)</f>
        <v>-6.6192803198578412E-2</v>
      </c>
    </row>
    <row r="7" spans="1:9">
      <c r="A7" s="30" t="s">
        <v>49</v>
      </c>
      <c r="B7" s="32" t="s">
        <v>52</v>
      </c>
      <c r="C7" s="33">
        <v>1951</v>
      </c>
      <c r="D7" s="34">
        <f>SUM('Link 3'!$I$14:$I$15,'Link 3'!$I$17:$I$18)</f>
        <v>1859</v>
      </c>
      <c r="E7" s="35">
        <f>C7-D7</f>
        <v>92</v>
      </c>
      <c r="F7" s="33">
        <v>1991</v>
      </c>
      <c r="G7" s="34">
        <f>SUM('Link 3'!$I$32:$I$33,'Link 3'!$I$35:$I$36)</f>
        <v>1911</v>
      </c>
      <c r="H7" s="35">
        <f>F7-G7</f>
        <v>80</v>
      </c>
    </row>
    <row r="8" spans="1:9">
      <c r="G8" s="27">
        <f>SUM(H5:H7)/SUM(G5:G7)</f>
        <v>-1.6578567996155695E-2</v>
      </c>
    </row>
    <row r="9" spans="1:9">
      <c r="G9" s="27"/>
    </row>
    <row r="10" spans="1:9">
      <c r="D10" s="41" t="s">
        <v>69</v>
      </c>
      <c r="E10" s="40">
        <v>1.00872676013152</v>
      </c>
      <c r="G10" s="41" t="s">
        <v>69</v>
      </c>
      <c r="H10" s="40">
        <v>1.0084260067743001</v>
      </c>
    </row>
    <row r="11" spans="1:9">
      <c r="A11" s="37" t="s">
        <v>67</v>
      </c>
      <c r="B11" s="38"/>
      <c r="C11" s="31" t="s">
        <v>53</v>
      </c>
      <c r="D11" s="31"/>
      <c r="E11" s="31"/>
      <c r="F11" s="31" t="s">
        <v>57</v>
      </c>
      <c r="G11" s="31"/>
      <c r="H11" s="31"/>
    </row>
    <row r="12" spans="1:9">
      <c r="A12" s="30"/>
      <c r="B12" s="30"/>
      <c r="C12" s="39" t="s">
        <v>68</v>
      </c>
      <c r="D12" s="32" t="s">
        <v>55</v>
      </c>
      <c r="E12" s="32" t="s">
        <v>56</v>
      </c>
      <c r="F12" s="39" t="s">
        <v>68</v>
      </c>
      <c r="G12" s="32" t="s">
        <v>55</v>
      </c>
      <c r="H12" s="32" t="s">
        <v>56</v>
      </c>
    </row>
    <row r="13" spans="1:9">
      <c r="A13" s="30" t="s">
        <v>47</v>
      </c>
      <c r="B13" s="32" t="s">
        <v>50</v>
      </c>
      <c r="C13" s="34">
        <f>C5*$E$10</f>
        <v>1300.2487938095292</v>
      </c>
      <c r="D13" s="34">
        <f>SUM('Link 1'!$I$14,'Link 1'!$I$15,'Link 1'!$I$17,'Link 1'!$I$18)</f>
        <v>1199</v>
      </c>
      <c r="E13" s="35">
        <f>C13-D13</f>
        <v>101.24879380952916</v>
      </c>
      <c r="F13" s="34">
        <f>F5*$H$10</f>
        <v>1279.6926025965868</v>
      </c>
      <c r="G13" s="34">
        <f>SUM('Link 1'!$I$32:$I$33,'Link 1'!I$35:I$36)</f>
        <v>1294</v>
      </c>
      <c r="H13" s="36">
        <f>F13-G13</f>
        <v>-14.307397403413233</v>
      </c>
    </row>
    <row r="14" spans="1:9">
      <c r="A14" s="30" t="s">
        <v>48</v>
      </c>
      <c r="B14" s="32" t="s">
        <v>51</v>
      </c>
      <c r="C14" s="34">
        <f>C6*$E$10</f>
        <v>1141.8786924688807</v>
      </c>
      <c r="D14" s="34">
        <f>SUM('Link 2'!$I$14:$I$15,'Link 2'!$I$17:$I$18)</f>
        <v>1095</v>
      </c>
      <c r="E14" s="35">
        <f>C14-D14</f>
        <v>46.878692468880672</v>
      </c>
      <c r="F14" s="34">
        <f>F6*$H$10</f>
        <v>840.01886364299196</v>
      </c>
      <c r="G14" s="34">
        <f>SUM('Link 2'!$I$32:$I$33,'Link 2'!$I$35:$I$36)</f>
        <v>957</v>
      </c>
      <c r="H14" s="36">
        <f>F14-G14</f>
        <v>-116.98113635700804</v>
      </c>
      <c r="I14" s="27">
        <f>(H14+H13)/(G13+G14)</f>
        <v>-5.8324537432439483E-2</v>
      </c>
    </row>
    <row r="15" spans="1:9">
      <c r="A15" s="30" t="s">
        <v>49</v>
      </c>
      <c r="B15" s="32" t="s">
        <v>52</v>
      </c>
      <c r="C15" s="34">
        <f>C7*$E$10</f>
        <v>1968.0259090165955</v>
      </c>
      <c r="D15" s="34">
        <f>SUM('Link 3'!$I$14:$I$15,'Link 3'!$I$17:$I$18)</f>
        <v>1859</v>
      </c>
      <c r="E15" s="35">
        <f>C15-D15</f>
        <v>109.02590901659551</v>
      </c>
      <c r="F15" s="34">
        <f>F7*$H$10</f>
        <v>2007.7761794876315</v>
      </c>
      <c r="G15" s="34">
        <f>SUM('Link 3'!$I$32:$I$33,'Link 3'!$I$35:$I$36)</f>
        <v>1911</v>
      </c>
      <c r="H15" s="35">
        <f>F15-G15</f>
        <v>96.776179487631453</v>
      </c>
    </row>
    <row r="16" spans="1:9">
      <c r="G16" s="27">
        <f>SUM(H13:H15)/SUM(G13:G15)</f>
        <v>-8.2922523480994277E-3</v>
      </c>
    </row>
    <row r="19" spans="2:8">
      <c r="B19" s="30"/>
      <c r="C19" s="31" t="s">
        <v>53</v>
      </c>
      <c r="D19" s="31"/>
      <c r="E19" s="31"/>
      <c r="F19" s="31" t="s">
        <v>57</v>
      </c>
      <c r="G19" s="31"/>
      <c r="H19" s="31"/>
    </row>
    <row r="20" spans="2:8">
      <c r="B20" s="32" t="s">
        <v>63</v>
      </c>
      <c r="C20" s="32" t="s">
        <v>55</v>
      </c>
      <c r="D20" s="32" t="s">
        <v>64</v>
      </c>
      <c r="E20" s="32" t="s">
        <v>56</v>
      </c>
      <c r="F20" s="32" t="s">
        <v>55</v>
      </c>
      <c r="G20" s="32" t="s">
        <v>64</v>
      </c>
      <c r="H20" s="32" t="s">
        <v>56</v>
      </c>
    </row>
    <row r="21" spans="2:8">
      <c r="B21" s="42" t="s">
        <v>59</v>
      </c>
      <c r="C21" s="43">
        <f>AVERAGE([1]Queue!$D$19:$D$30)</f>
        <v>0</v>
      </c>
      <c r="D21" s="44">
        <v>0</v>
      </c>
      <c r="E21" s="43">
        <f>C21-D21</f>
        <v>0</v>
      </c>
      <c r="F21" s="43">
        <f>AVERAGE([1]Queue!$D$55:$D$66)</f>
        <v>0</v>
      </c>
      <c r="G21" s="44">
        <v>0</v>
      </c>
      <c r="H21" s="43">
        <f>F21-G21</f>
        <v>0</v>
      </c>
    </row>
    <row r="22" spans="2:8">
      <c r="B22" s="32" t="s">
        <v>60</v>
      </c>
      <c r="C22" s="34">
        <f>AVERAGE([1]Queue!$E$19:$E$30)</f>
        <v>7.833333333333333</v>
      </c>
      <c r="D22" s="33">
        <v>7</v>
      </c>
      <c r="E22" s="34">
        <f>C22-D22</f>
        <v>0.83333333333333304</v>
      </c>
      <c r="F22" s="34">
        <f>AVERAGE([1]Queue!$E$55:$E$66)</f>
        <v>7.25</v>
      </c>
      <c r="G22" s="33">
        <v>9</v>
      </c>
      <c r="H22" s="34">
        <f>F22-G22</f>
        <v>-1.75</v>
      </c>
    </row>
    <row r="23" spans="2:8">
      <c r="B23" s="32" t="s">
        <v>61</v>
      </c>
      <c r="C23" s="34">
        <f>AVERAGE([1]Queue!$F$19:$F$30)</f>
        <v>13.916666666666666</v>
      </c>
      <c r="D23" s="33">
        <v>8</v>
      </c>
      <c r="E23" s="34">
        <f>C23-D23</f>
        <v>5.9166666666666661</v>
      </c>
      <c r="F23" s="34">
        <f>AVERAGE([1]Queue!$F$55:$F$66)</f>
        <v>9.5</v>
      </c>
      <c r="G23" s="33">
        <v>6</v>
      </c>
      <c r="H23" s="34">
        <f>F23-G23</f>
        <v>3.5</v>
      </c>
    </row>
    <row r="24" spans="2:8">
      <c r="B24" s="32" t="s">
        <v>62</v>
      </c>
      <c r="C24" s="34">
        <f>AVERAGE([1]Queue!$G$19:$G$30)</f>
        <v>2.5833333333333335</v>
      </c>
      <c r="D24" s="45"/>
      <c r="E24" s="34">
        <f>C24-D24</f>
        <v>2.5833333333333335</v>
      </c>
      <c r="F24" s="34">
        <f>AVERAGE([1]Queue!$G$55:$G$66)</f>
        <v>2.5</v>
      </c>
      <c r="G24" s="45"/>
      <c r="H24" s="34">
        <f>F24-G24</f>
        <v>2.5</v>
      </c>
    </row>
    <row r="26" spans="2:8">
      <c r="C26" t="s">
        <v>65</v>
      </c>
      <c r="F26" t="s">
        <v>66</v>
      </c>
    </row>
    <row r="28" spans="2:8">
      <c r="C28" t="s">
        <v>71</v>
      </c>
      <c r="F28" t="s">
        <v>70</v>
      </c>
    </row>
  </sheetData>
  <mergeCells count="8">
    <mergeCell ref="A11:B11"/>
    <mergeCell ref="C11:E11"/>
    <mergeCell ref="F11:H11"/>
    <mergeCell ref="C3:E3"/>
    <mergeCell ref="F3:H3"/>
    <mergeCell ref="C19:E19"/>
    <mergeCell ref="F19:H19"/>
    <mergeCell ref="A3:B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22C3496ED434A85A0113077EB9FCA" ma:contentTypeVersion="16" ma:contentTypeDescription="Create a new document." ma:contentTypeScope="" ma:versionID="fe735c8b85c78671096fad1c56e8183f">
  <xsd:schema xmlns:xsd="http://www.w3.org/2001/XMLSchema" xmlns:xs="http://www.w3.org/2001/XMLSchema" xmlns:p="http://schemas.microsoft.com/office/2006/metadata/properties" xmlns:ns2="0e3a09dc-1833-4b2d-8e40-0ede46dbfe6a" xmlns:ns3="d5c7cfaf-42fb-4bff-9382-fe3a6ebe56bd" targetNamespace="http://schemas.microsoft.com/office/2006/metadata/properties" ma:root="true" ma:fieldsID="005800325ad6a1c2b4cdf253bac27f9e" ns2:_="" ns3:_="">
    <xsd:import namespace="0e3a09dc-1833-4b2d-8e40-0ede46dbfe6a"/>
    <xsd:import namespace="d5c7cfaf-42fb-4bff-9382-fe3a6ebe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a09dc-1833-4b2d-8e40-0ede46dbf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9bc9a1-e6df-4868-8565-3ea4f736f9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7cfaf-42fb-4bff-9382-fe3a6ebe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f1c87f-5f66-48b6-824c-9b07ab355370}" ma:internalName="TaxCatchAll" ma:showField="CatchAllData" ma:web="d5c7cfaf-42fb-4bff-9382-fe3a6ebe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658017-4B8A-4DE3-ABEB-E211E5A0B6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1584AE-5C1B-47FB-8356-23DE06BB7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a09dc-1833-4b2d-8e40-0ede46dbfe6a"/>
    <ds:schemaRef ds:uri="d5c7cfaf-42fb-4bff-9382-fe3a6ebe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PCU Values</vt:lpstr>
      <vt:lpstr>Link 1</vt:lpstr>
      <vt:lpstr>Link 2</vt:lpstr>
      <vt:lpstr>Link 3</vt:lpstr>
      <vt:lpstr>MAP</vt:lpstr>
      <vt:lpstr>WSP 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Mills</dc:creator>
  <cp:lastModifiedBy>Barrett, Hannah</cp:lastModifiedBy>
  <dcterms:created xsi:type="dcterms:W3CDTF">2017-01-24T12:09:00Z</dcterms:created>
  <dcterms:modified xsi:type="dcterms:W3CDTF">2023-07-07T09:20:26Z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AAAE2D7163A7439FA949C2D0C1646E05</vt:lpwstr>
  </property>
  <property fmtid="{D5CDD505-2E9C-101B-9397-08002B2CF9AE}" pid="3" name="KSOProductBuildVer">
    <vt:lpwstr>1033-11.2.0.9031</vt:lpwstr>
  </property>
</Properties>
</file>